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E28" lockStructure="1"/>
  <bookViews>
    <workbookView xWindow="-30" yWindow="2040" windowWidth="19320" windowHeight="9600" tabRatio="932"/>
  </bookViews>
  <sheets>
    <sheet name="Naslovna" sheetId="1" r:id="rId1"/>
    <sheet name="Uvjeti" sheetId="29" r:id="rId2"/>
    <sheet name="troškovnik" sheetId="4" r:id="rId3"/>
  </sheets>
  <definedNames>
    <definedName name="_xlnm.Print_Area" localSheetId="2">troškovnik!$A$1:$K$417</definedName>
  </definedNames>
  <calcPr calcId="145621"/>
</workbook>
</file>

<file path=xl/calcChain.xml><?xml version="1.0" encoding="utf-8"?>
<calcChain xmlns="http://schemas.openxmlformats.org/spreadsheetml/2006/main">
  <c r="K383" i="4" l="1"/>
  <c r="K381" i="4" l="1"/>
  <c r="K378" i="4"/>
  <c r="K377" i="4"/>
  <c r="K376" i="4"/>
  <c r="G299" i="4"/>
  <c r="K299" i="4" s="1"/>
  <c r="G300" i="4"/>
  <c r="K300" i="4" s="1"/>
  <c r="K119" i="4"/>
  <c r="K117" i="4" l="1"/>
  <c r="K116" i="4" l="1"/>
  <c r="K115" i="4"/>
  <c r="K114" i="4"/>
  <c r="K113" i="4"/>
  <c r="K52" i="4" l="1"/>
  <c r="K40" i="4"/>
  <c r="K41" i="4"/>
  <c r="K50" i="4"/>
  <c r="K102" i="4" l="1"/>
  <c r="K101" i="4"/>
  <c r="K99" i="4" l="1"/>
  <c r="K39" i="4" l="1"/>
  <c r="K42" i="4"/>
  <c r="K38" i="4"/>
  <c r="K37" i="4"/>
  <c r="K36" i="4"/>
  <c r="K35" i="4"/>
  <c r="K191" i="4" l="1"/>
  <c r="K188" i="4"/>
  <c r="K187" i="4"/>
  <c r="K46" i="4" l="1"/>
  <c r="K32" i="4" l="1"/>
  <c r="K18" i="4" l="1"/>
  <c r="J18" i="4"/>
  <c r="K16" i="4"/>
  <c r="J16" i="4"/>
  <c r="K15" i="4"/>
  <c r="J15" i="4"/>
  <c r="K14" i="4"/>
  <c r="J14" i="4"/>
  <c r="K13" i="4"/>
  <c r="J13" i="4"/>
  <c r="K10" i="4"/>
  <c r="J10" i="4"/>
  <c r="K11" i="4"/>
  <c r="K12" i="4"/>
  <c r="K9" i="4"/>
  <c r="J12" i="4"/>
  <c r="J11" i="4"/>
  <c r="J9" i="4"/>
  <c r="K111" i="4" l="1"/>
  <c r="K110" i="4"/>
  <c r="K199" i="4" l="1"/>
  <c r="K190" i="4"/>
  <c r="K189" i="4"/>
  <c r="K142" i="4" l="1"/>
  <c r="K48" i="4" l="1"/>
  <c r="K340" i="4" l="1"/>
  <c r="K241" i="4"/>
  <c r="K240" i="4"/>
  <c r="K95" i="4"/>
  <c r="K146" i="4"/>
  <c r="K140" i="4" l="1"/>
  <c r="K359" i="4" l="1"/>
  <c r="K357" i="4"/>
  <c r="K355" i="4"/>
  <c r="K319" i="4"/>
  <c r="K320" i="4"/>
  <c r="K321" i="4"/>
  <c r="K322" i="4"/>
  <c r="K323" i="4"/>
  <c r="K324" i="4"/>
  <c r="K325" i="4"/>
  <c r="K326" i="4"/>
  <c r="K328" i="4"/>
  <c r="K329" i="4"/>
  <c r="K330" i="4"/>
  <c r="K331" i="4"/>
  <c r="K332" i="4"/>
  <c r="K333" i="4"/>
  <c r="K334" i="4"/>
  <c r="K335" i="4"/>
  <c r="K336" i="4"/>
  <c r="K337" i="4"/>
  <c r="K338" i="4"/>
  <c r="K318" i="4"/>
  <c r="K296" i="4"/>
  <c r="K293" i="4"/>
  <c r="K290" i="4"/>
  <c r="K261" i="4"/>
  <c r="K245" i="4"/>
  <c r="K244" i="4"/>
  <c r="K198" i="4"/>
  <c r="K195" i="4"/>
  <c r="K90" i="4"/>
  <c r="K91" i="4"/>
  <c r="K92" i="4"/>
  <c r="K93" i="4"/>
  <c r="K94" i="4"/>
  <c r="K97" i="4"/>
  <c r="K98" i="4"/>
  <c r="K100" i="4"/>
  <c r="K103" i="4"/>
  <c r="K104" i="4"/>
  <c r="K105" i="4"/>
  <c r="K106" i="4"/>
  <c r="K107" i="4"/>
  <c r="K25" i="4"/>
  <c r="K27" i="4"/>
  <c r="K30" i="4"/>
  <c r="K31" i="4"/>
  <c r="K33" i="4"/>
  <c r="K34" i="4"/>
  <c r="K43" i="4"/>
  <c r="K44" i="4"/>
  <c r="K45" i="4"/>
  <c r="K47" i="4"/>
  <c r="G302" i="4" l="1"/>
  <c r="G342" i="4"/>
  <c r="K373" i="4"/>
  <c r="K371" i="4"/>
  <c r="K369" i="4"/>
  <c r="K367" i="4"/>
  <c r="K365" i="4"/>
  <c r="K363" i="4"/>
  <c r="K361" i="4"/>
  <c r="G386" i="4" l="1"/>
  <c r="F409" i="4" s="1"/>
  <c r="F407" i="4" l="1"/>
  <c r="K262" i="4"/>
  <c r="G265" i="4" s="1"/>
  <c r="K237" i="4"/>
  <c r="K236" i="4"/>
  <c r="K197" i="4"/>
  <c r="K193" i="4"/>
  <c r="K185" i="4"/>
  <c r="G201" i="4" l="1"/>
  <c r="F399" i="4" s="1"/>
  <c r="G248" i="4"/>
  <c r="F401" i="4" s="1"/>
  <c r="K144" i="4"/>
  <c r="G148" i="4" s="1"/>
  <c r="F403" i="4"/>
  <c r="F405" i="4"/>
  <c r="F397" i="4" l="1"/>
  <c r="K89" i="4"/>
  <c r="G121" i="4" s="1"/>
  <c r="K28" i="4"/>
  <c r="K26" i="4"/>
  <c r="K24" i="4"/>
  <c r="K22" i="4"/>
  <c r="K20" i="4"/>
  <c r="G54" i="4" l="1"/>
  <c r="F395" i="4"/>
  <c r="F393" i="4" l="1"/>
  <c r="F412" i="4" s="1"/>
  <c r="F414" i="4" l="1"/>
  <c r="E51" i="1" s="1"/>
  <c r="E49" i="1"/>
</calcChain>
</file>

<file path=xl/sharedStrings.xml><?xml version="1.0" encoding="utf-8"?>
<sst xmlns="http://schemas.openxmlformats.org/spreadsheetml/2006/main" count="466" uniqueCount="308">
  <si>
    <t>REPUBLIKA HRVATSKA</t>
  </si>
  <si>
    <t>TROŠKOVNIK O POTREBNIM SANACIJSKIM RADOVIMA U STANU</t>
  </si>
  <si>
    <t>Županija:</t>
  </si>
  <si>
    <t>OIB:</t>
  </si>
  <si>
    <t>Mjesto:</t>
  </si>
  <si>
    <t>Ulica i broj:</t>
  </si>
  <si>
    <t>Tlocrtna površina  (m²):</t>
  </si>
  <si>
    <t>Pozicija stana u objektu:</t>
  </si>
  <si>
    <t>Broj etaža u objektu:</t>
  </si>
  <si>
    <t>Naziv građevine:</t>
  </si>
  <si>
    <t>Komunalna zona:</t>
  </si>
  <si>
    <t>Izvoditelj radova:</t>
  </si>
  <si>
    <t>Oznaka stana:</t>
  </si>
  <si>
    <t>Potpis:</t>
  </si>
  <si>
    <t>Pečat:</t>
  </si>
  <si>
    <t>Ukupna cijena s PDV-om:</t>
  </si>
  <si>
    <t>Opis radova</t>
  </si>
  <si>
    <t>Količina</t>
  </si>
  <si>
    <t>1.</t>
  </si>
  <si>
    <t>1.1.</t>
  </si>
  <si>
    <t>1.2.</t>
  </si>
  <si>
    <t>1.3.</t>
  </si>
  <si>
    <t>1.4.</t>
  </si>
  <si>
    <t>Redni br.</t>
  </si>
  <si>
    <t>Stambeno</t>
  </si>
  <si>
    <t>OPĆI OPIS RUŠENJE I DEMONTAŽA</t>
  </si>
  <si>
    <t>Ukupno
(kn)</t>
  </si>
  <si>
    <t>ZIDARSKI RADOVI</t>
  </si>
  <si>
    <t>OPĆI OPIS ZIDARSKIH RADOVA</t>
  </si>
  <si>
    <t>IZOLATERSKI RADOVI</t>
  </si>
  <si>
    <t>Jed.
Mjera</t>
  </si>
  <si>
    <t>Jed.
Cijena</t>
  </si>
  <si>
    <t>KERAMIČARSKI RADOVI</t>
  </si>
  <si>
    <t>REKAPITULACIJA</t>
  </si>
  <si>
    <t>Ukupna cijena:</t>
  </si>
  <si>
    <t>Opis usvojenih uvjeta radova u sanaciji:</t>
  </si>
  <si>
    <t>- Za svaku izmjenu ili dopunu potrebno je dobiti pismenu suglasnost investitora odnosno naručitelja radova.</t>
  </si>
  <si>
    <t>Opis primopredaje radova:</t>
  </si>
  <si>
    <t>- Primopredajnim zapisnikom utvrđuje se:</t>
  </si>
  <si>
    <t>- Jesu li radovi izvedeni u cijelosti prema ugovoru, troškovniku i pravilima struke.</t>
  </si>
  <si>
    <t>- Odgovara li kvaliteta izvedenih radova ugovorenoj kvaliteti, odnosno koje radove izvoditelj mora o svome trošku dovršiti ili prepraviti.</t>
  </si>
  <si>
    <t>- Definiranje roka otklanjanja nedostataka.</t>
  </si>
  <si>
    <t>- Ukoliko se nedostaci ne otklone u definiranome roku, ugovorne strane su suglasne da se sanacija, odnosno završetak radova izvrši o trošku izvoditelja.</t>
  </si>
  <si>
    <t>Datum:</t>
  </si>
  <si>
    <t>Adresa:</t>
  </si>
  <si>
    <t>- Ukoliko se pojave van troškovnički radovi isti ne mogu biti više od deset posto ukupno ugovorenih radova.</t>
  </si>
  <si>
    <t>- Ukoliko izvoditelj radova uoči dodatne radove, koji nisu navedeni u stavkama troškovnika, dužan je za van troškovničke radove dostavit ponudu, analizu cijena i opis radova koji su potrebni.</t>
  </si>
  <si>
    <t xml:space="preserve">- Izvedba radova treba biti prema nacrtima, općim uvjetima i opisu radova, detaljima i prema pravilima zanata. </t>
  </si>
  <si>
    <t>- Eventualna odstupanja treba prethodno dogovoriti s nadzornim inženjerom i projektantom za svaki pojedini slučaj.</t>
  </si>
  <si>
    <t xml:space="preserve">- Tolerancija mjera izvedenih radova određena su uzancama zanata, odnosno prema odluci projektanta i nadzorne službe. </t>
  </si>
  <si>
    <t>- Rad obuhvaća osim opisanog u troškovniku, još  i prijenose, prijevoz, dizanje, utovar i istovar materijala unutar gradilišta, pripremanje morta i betona, zaštićivanje konstrukcije od štetnih atmosferskih utjecaja, sve pomoćne radove kao: skupljanje rasutog materijala, održavanje čistoće gradilišta.</t>
  </si>
  <si>
    <t>- Primopredaja i konačni obračun izvršiti će ovlašteni predstavnici obiju ugovorenih strana, nakon dovršenja sanacije ili izgradnje.</t>
  </si>
  <si>
    <t>- Sastavni dio troškovnika su sva prava i obveze koje proizlaze iz Zakona o gradnji i Zakona o obveznim odnosima.</t>
  </si>
  <si>
    <t xml:space="preserve">- Za sve radove treba primjenjivati tehničke propise, pravilnike, odredbe, uzance, građ. norme, a upotrijebljeni materijal, koji izvođač dobavlja i ugrađuje, mora odgovarati normama (HRN). </t>
  </si>
  <si>
    <t>- Sva odstupanja od dogovorenih tolerantnih mjera izvoditelj radova je dužan otkloniti o svom trošku. To vrijedi za sve vrste radova, kao što su građevinski, obrtnički i montažerski, opremanje i ostali radovi.</t>
  </si>
  <si>
    <r>
      <rPr>
        <b/>
        <sz val="12"/>
        <color theme="1"/>
        <rFont val="Times New Roman"/>
        <family val="1"/>
        <charset val="238"/>
      </rPr>
      <t>*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Izvoditelj radova u prisutnosti investitora izvršio je pregled lokacije, odnosno potrebnih sanacijskih radova prema dostavljenom troškovniku.</t>
    </r>
  </si>
  <si>
    <t>2.1.</t>
  </si>
  <si>
    <t>2.2.</t>
  </si>
  <si>
    <t>3.1.</t>
  </si>
  <si>
    <t>4.1.</t>
  </si>
  <si>
    <t>6.1.</t>
  </si>
  <si>
    <t>9.1.</t>
  </si>
  <si>
    <t>9.2.</t>
  </si>
  <si>
    <t>8.2.</t>
  </si>
  <si>
    <t>8.1.</t>
  </si>
  <si>
    <t>5.2.</t>
  </si>
  <si>
    <t>5.1.</t>
  </si>
  <si>
    <t>8.3.</t>
  </si>
  <si>
    <t>2.</t>
  </si>
  <si>
    <t>2.3.</t>
  </si>
  <si>
    <t>2.4.</t>
  </si>
  <si>
    <t>3.</t>
  </si>
  <si>
    <t>4.</t>
  </si>
  <si>
    <t>5.</t>
  </si>
  <si>
    <t>6.</t>
  </si>
  <si>
    <t>7.</t>
  </si>
  <si>
    <t>8.</t>
  </si>
  <si>
    <t>9.</t>
  </si>
  <si>
    <t>7.1.</t>
  </si>
  <si>
    <t>8.4.</t>
  </si>
  <si>
    <t>9.3.</t>
  </si>
  <si>
    <t>9.4.</t>
  </si>
  <si>
    <t>Radove na rušenjima pojedinih dijelova stana izvesti pažljivo. Sačuvati sve konstruktivne elemente u neposrednoj blizini rušenja. Sav iskoristivi materijal posložiti, spremiti i zaštititi. Prije početka radova od nadležnih tijela zatražiti određivanje mjesta za odlaganje, kako ne bi došlo do nepotrebnog preslagivanja istog, na račun i u režiji izvođača. Poduzeti sve radnje osiguranja dijelova koji se ruše ili demontiraju te primjeniti sve Zakonom propisane zaštite na radu.</t>
  </si>
  <si>
    <t>kom</t>
  </si>
  <si>
    <t>m2</t>
  </si>
  <si>
    <t>1.5.</t>
  </si>
  <si>
    <t>1.6.</t>
  </si>
  <si>
    <t>1.7.</t>
  </si>
  <si>
    <t>1.8.</t>
  </si>
  <si>
    <t>komplet</t>
  </si>
  <si>
    <t>1.9.</t>
  </si>
  <si>
    <t>UKUPNO RUŠENJA I DEMONTAŽE :</t>
  </si>
  <si>
    <t>1.  RUŠENJE I DEMONTAŽA</t>
  </si>
  <si>
    <t>2. ZIDARSKI RADOVI</t>
  </si>
  <si>
    <t>U jediničnu cijenu zidarskih radova uračunati sav potreban rad i materijal, sve transporte, zaštitu od atmosferskih utjecaja, korištenje radne skele i sl. Uračunati grubo čišćenje te uklanjanje otpadaka i osiguranje mjera zaštite na radu.Kod izvedbe estriha izvođač je dužan zatražiti od nadzornog inženjera visinske kote, te ih u naravi usaglasiti sa projektnim zadacima.Obavezna provjera isušenosti estriha prije postavljanja podova.Obračun po m3(m2) ugrađenog materijala.</t>
  </si>
  <si>
    <t>Izrada betonske košuljice C 12/15 (tzv.suhi estrih) debljine 5 cm u kupaonici. Košuljica se izvodi preko prethodno izvedene hidroizolacije postojećeg poda. Košuljica mora biti armirana, gornja površina mora biti ravna i obrađena tako da se na nju može izvesti tekući hidroizolacijski premaz i finalna podna obloga. U cijenu uračunati vrijednost svog osnovnog i pomoćnog materijala i rada.</t>
  </si>
  <si>
    <t>Popravak žbuke zidova na mjestima gdje je prethodno skinuta oštećena žbuka te na mjestima novo postavljenih elektro, vodovodnih i kanalizacijskih instalacija. U cijenu uračunati vrijednost svog osnovnog i pomoćnog materijala i rada.</t>
  </si>
  <si>
    <t>m</t>
  </si>
  <si>
    <t>2.5.</t>
  </si>
  <si>
    <t>Dobava i ugradba metalnih pragova unutarnjih vrata širine 1,0 do 1,5 cm. Za odabir konzultirati nadzornog inženjera.</t>
  </si>
  <si>
    <t xml:space="preserve">m </t>
  </si>
  <si>
    <t>2.7.</t>
  </si>
  <si>
    <t>Rabiciranje šliceva nakon postave instalacija sa svim potrebnim materijalom i priborom. Širina šlica do 20 cm.</t>
  </si>
  <si>
    <t>2.8.</t>
  </si>
  <si>
    <t>UKUPNO ZIDARSKI RADOVI :</t>
  </si>
  <si>
    <t>U jediničnu cijenu radova uključiti sav materijal i rad na nabavi i postavljanju materijala. U cijenu uključiti sav spojni materijal. Kod postavljanje metalnih profila na spoju istih sa betonskim ili zidanim elementima obavezno postavljati traku za spriječavanje prijenosa vibracija i zvuka. Sve spojeve ploča obavezno obložiti trakom za spojeve, te prethodno i naknadno ogletati.  Završena površina mora biti spremna za bojanje, bez neravnima na površini. 
Obračun radova po m2 odrađene površine. Sve radove izvesti u skladu sa elaboratom zaštite od požara.</t>
  </si>
  <si>
    <t>OPĆI OPIS IZOLATERSKI RADOVI</t>
  </si>
  <si>
    <t>UKUPNO IZOLATERSKI RADOVI :</t>
  </si>
  <si>
    <t>OPĆI OPIS STOLARSKI RADOVI</t>
  </si>
  <si>
    <t>U jediničnu cijenu uračunati sva pomoćna i osnovna sredstva, materijal i rad potreban za izvedbu radova, osiguranju mjera HTZ i transporta.Nuditi gotov proizvod sa uračunatim rezanjima, prilagođavanju površina gabaritima, spojnim spredstvima . Mjere je potrebno uzeti u naravi.
Obračun po stvarnoj količini ugrađenog materijala. OBRATITI POZORNOST NA UGRADNJU VANJSKOG PROZORA (SISTEM "RAL UGRADNJE").</t>
  </si>
  <si>
    <t>UKUPNO STOLARSKI RADOVI (vanjska i unutarnja stolarija) :</t>
  </si>
  <si>
    <t>OPĆI OPIS KERAMIČARSKI RADOVI</t>
  </si>
  <si>
    <t>U jediničnu cijenu uračunati sva pomoćna i osnovna sredstva, materijal i rad potreban za izvedbu radova, osiguranju mjera HTZ i transporta.Nuditi gotov proizvod sa uračunatim rezanjima, prilagođavanj površina gabaritima, spojnim spredstvima (ljepilo), masama za fugiranje i sl. Uračunati izradu i postavljanje sokla, kutnih letava oko otvora i na vertikalnim spojevima zida i sl.U cijenu uračunati fugiranje svih kuteva (spojeva) keramike, pripadajućim silikonom za fugiranje _x000D_Nuditi samo keramiku I klase, u boji, dezenu i načinu postavljanja (ravno-dijagonalno) te dimenzija pločica po odabiru investitora. Obračun po stvarnoj količini ugrađenog opločanja.</t>
  </si>
  <si>
    <t xml:space="preserve">      podne keramičke pločice</t>
  </si>
  <si>
    <t xml:space="preserve">      sok keramičkih pločica 10 cm</t>
  </si>
  <si>
    <t>UKUPNO KERAMIČARSKI RADOVI :</t>
  </si>
  <si>
    <t>OPĆI OPIS PARKETARSKI RADOVI</t>
  </si>
  <si>
    <t>U jediničnu cijenu uračunati sva pomoćna i osnovna sredstva, materijal i rad potreban za izvedbu radova, osiguranju mjera HTZ i transporta.Nuditi gotov proizvod sa uračunatim rezanjima, prilagođavanj površina gabaritima, spojnim spredstvima (ljepilo), masama za fugiranje i sl. Uračunati izradu i postavljanje sokla, kutnih letava oko otvora i na vertikalnim spojevima zida i sl.U cijenu uračunati fugiranje svih kuteva (spojeva) keramike, pripadajućim silikonom za fugiranje _x000D_Nuditi hrastov parket I klase. Načinu postavljanja  po odabiru investitora. Obračun po stvarnoj količini ugrađenog parketa.</t>
  </si>
  <si>
    <t xml:space="preserve">      parket</t>
  </si>
  <si>
    <t xml:space="preserve">      parketne kutne letvice</t>
  </si>
  <si>
    <t>UKUPNO PARKETARSKI RADOVI :</t>
  </si>
  <si>
    <t xml:space="preserve">Sve zidne površine potrebno je u cijelosti ogletati, fino pobrusiti i isprašiti. Prije nanošenja novih slojeva boje površine je potrebno premazati temeljnim prajmerom. Prije ličenja postojeće stare stolarije i bravarije potrebno je pokrpati oštećena mjesta, površine fino pobrusiti, isprašiti te nanijeti temeljni premaz. U jediničnu cijenu uračunati sva pomoćna i osnovna sredstva, materijal i rad potreban za izvedbu radova, osiguranju mjera HTZ i transporta.Sva bojanja zidova izvesti s jednim temeljnim slojem i dva dekorativna završna premaza u tonu i boji po izboru projektanta. Ličenje stolarije i bravarije je također s jednim temeljnim premazom i dva završna lak premaza. Obračun po stvarnoj količini izvedenih radova.  </t>
  </si>
  <si>
    <t xml:space="preserve">      bojanje postojećih zidova</t>
  </si>
  <si>
    <t>UKUPNO SOBOSLIKARSKI I LIČILAČKI RADOVI :</t>
  </si>
  <si>
    <t>8.5.</t>
  </si>
  <si>
    <t>U jedininičnu cijenu kompleta uključeni su svi elementi za potpuno funkcioniranje. U jediničnu cijenu su uključeni svi ventili, rozete, pričvrsni pribor, dovod tople i hladne vode 1/2" sve do potpune gotovosti kompleta. U cijenu uračunati sav osnovni i pomoćni materijal i rad. Eventualne razlike obračunati će se prema jediničnim cijenama iz ovog troškovnika. U sve radove uključiti silikoniranje opreme trajnim sanitarnim silikonom u boji sanitarije, na svim spojevima sa zidom i podom.</t>
  </si>
  <si>
    <t>Umivaonik dim. 65x55 cm</t>
  </si>
  <si>
    <t>PONUDA PO KOMPLETIMA</t>
  </si>
  <si>
    <t>9.5.</t>
  </si>
  <si>
    <t>Dobava i ugradba umivaonika I klase, uključivo sa  jednoručnom mješalicom, kutnim ventilima, rozetama, sifonom, fleksibilnim priključnim cijevima i sl.  U cijenu uračunati sav potreban materijal i rad do potpune gotovosti. Komplet.</t>
  </si>
  <si>
    <t>Dobava i ugradba PVC sifona, sa PVC tuljkom i INOX rešetkom 15x15 cm. U cijenu uračunati i odvod od sifona, sa svim štemanjima i krpanjima.Komplet</t>
  </si>
  <si>
    <t>Dobava i ugradba slavine s holender nastavkom za stroj za pranje rublja. U cijenu uračunati dovod i odvod vode, podžbukni ventil s rozetom, slavinu sa ručkom i odvodnu ugradbenu garnituru. U cijenu uračunati sva štemanja i krpanja. Komplet.</t>
  </si>
  <si>
    <t>9.6.</t>
  </si>
  <si>
    <t>9.7.</t>
  </si>
  <si>
    <t>9.8.</t>
  </si>
  <si>
    <t>9.9.</t>
  </si>
  <si>
    <t>Dobava i ugradba etažera. Obračun po komadu kompletno montiranog etažera, uključivo sav potreban rad i materijal.</t>
  </si>
  <si>
    <t>9.10.</t>
  </si>
  <si>
    <t>Dobava i montaža visokotlačnog električnog bojlera sadržaja 80 l, proizvod kao »Gorenje«, uključivo sav meterijal za zavješanje, sigurnosno-povratni ventil 1/2'', s ugrađenim termostatom, uključivo spoj na pocinčane cijevi 1/2'', s fleksibilnim cijevima, toplu i hladnu vodu te podžbukni ventil 1/2'' s ukrasnom kapom i rozeta na hladnoj vodi.  U stavci obračunati sva potrebna štemanja i krpanja. Komplet</t>
  </si>
  <si>
    <t>UKUPNO VODOVOD I KANALIZACIJA, SANITARNA OPREMA:</t>
  </si>
  <si>
    <t>OPĆI OPIS ELEKTROTEHNIČKIH INSTALACIJA</t>
  </si>
  <si>
    <t>U pojedinim stavkama troškovnika navedeni su mogući tipovi proizvoda, odnosno proizvođača, što je samo preporuka projektanta kao pokazatelj nivoa kvalitete, funkcionalnosti, dizajna i slično, ili preporuka proizilazi iz određenih proračuna. Ponuditelj može ponuditi i drugi proizvod, drugog proizvođača, ako može argumentirati da je jednako vrijedan-kvalitetan, te da osigurava jednako dobre rezultate predviđene projektom, odnosno proračunima . Ponuditelj mora navesti proizvod koji alternativno nudi, te proizvođača tog proizvoda. Stavke troškovnika rađene su po kompletima.</t>
  </si>
  <si>
    <t>Dobava i montaža kompletne razvodne ploče, komplet opremljene (razdjelnik s montiranih 8 komada osigurača, 1 kom  zaštitne sklopke za kupaonice  FID 25/0,03A, odvodnik prenapona, Cu sabirnice 100A jednopolne izolirane, nespecifirani materijal, stopice, spojni kabeli, POK kanali, vijci i stezaljke i ostalo). U cijenu uključen i napojni kabel te sva potrebna štemanja za provlačenje novih instalacija do ormara, krpanja nakon postavljenih instalacija i svi potrebni radovi i materijali do potpune funkcionalnisti.</t>
  </si>
  <si>
    <t>Dobava i montaža serijskog prekidača podžbuknog. U cijenu uključen i napojni kabel prosječne dužine 5,00 m po prkidaču te sva potrebna štemanja za provlačenje novih instalacija, krpanja nakon postavljenih instalacija i svi potrebni radovi i materijali do potpune funkcionalnisti.</t>
  </si>
  <si>
    <t>Dobava i montaža zvona s transformatorom, te tipkala za zvono. U cijenu uključen i napojni kabel prosječne dužine 5,00 m  te sva potrebna štemanja za provlačenje novih instalacija, krpanja nakon postavljenih instalacija i svi potrebni radovi i materijali do potpune funkcionalnisti.</t>
  </si>
  <si>
    <t>Dobava i montaža kupaonskog indikatora s 3 tipke 16A. U cijenu uključen i napojni kabel prosječne dužine 5,00 m  te sva potrebna štemanja za provlačenje novih instalacija, krpanja nakon postavljenih instalacija i svi potrebni radovi i materijali do potpune funkcionalnisti.</t>
  </si>
  <si>
    <t>Dobava i montaža šuko utičnica. U cijenu uključen i napojni kabel prosječne dužine 5,00 m  te sva potrebna štemanja za provlačenje novih instalacija, krpanja nakon postavljenih instalacija i svi potrebni radovi i materijali do potpune funkcionalnisti.</t>
  </si>
  <si>
    <t>Dobava i montaža utičnice za telefon. U cijenu uključen i napojni kabel prosječne dužine 8,00 m  te sva potrebna štemanja za provlačenje novih instalacija, krpanja nakon postavljenih instalacija i svi potrebni radovi i materijali do potpune funkcionalnisti.</t>
  </si>
  <si>
    <t>Dobava i montaža TV utičnice. U cijenu uključen i napojni kabel prosječne dužine 8,00 m  te sva potrebna štemanja za provlačenje novih instalacija, krpanja nakon postavljenih instalacija i svi potrebni radovi i materijali do potpune funkcionalnisti.</t>
  </si>
  <si>
    <t>Ispitivanje kompletne novoizvedene elektro instalacije te izdavanje atesta ispravnosti.</t>
  </si>
  <si>
    <t>UKUPNO ELEKTROTEHNIČKE INSTALACIJE :</t>
  </si>
  <si>
    <t>RUŠENJE I DEMONTAŽE</t>
  </si>
  <si>
    <t>STOLARSKI RADOVI (vanjska i unutarnja stolarija)</t>
  </si>
  <si>
    <t xml:space="preserve">PARKETRSKI RADOVI </t>
  </si>
  <si>
    <t xml:space="preserve">SOBOSLIKARSKO LIČILAČKI RADOVI </t>
  </si>
  <si>
    <t>INSTALACIJE VODOVODA I KANALIZACIJE TE SANITARNE OPREME</t>
  </si>
  <si>
    <t>ELEKTROTEHNIČKE INSTALACIJE</t>
  </si>
  <si>
    <t>UKUPNO RADOVI S PDV-om :</t>
  </si>
  <si>
    <t>UKUPNO RADOVI NETTO :</t>
  </si>
  <si>
    <t>4.2.</t>
  </si>
  <si>
    <t>Izrada hidroizolacije postojećeg poda u kupaonici (podna ploha + 10 cm vertikalnog ruba uz zidova), s jednim hladnim premazom i jednim slojem trake za varenje V-4 - vareno.</t>
  </si>
  <si>
    <t>4.3.</t>
  </si>
  <si>
    <t>Konstrukcija zidne stijene sastoji se od :</t>
  </si>
  <si>
    <t>Bojanje unutarnjih zidova disperzivnom bojom, u dva sloja u tonu i nijansi po izboru projektanta. Prije nanošenja boje sve površine potrebno je dobro otprašiti i premazati impregnacijskim premazom. U cijenu uključiti sav materijal,  pripremne i pomoćne radove, kao što su gletanje, brušenje, radne skele i sl.</t>
  </si>
  <si>
    <t>Dobava i ugradba držača za ručnike pokraj umivanika i kade, zidna kromirana. Obračun po komadu kompletno montiranog držača, uključivo sav potreban rad i materijal.</t>
  </si>
  <si>
    <t>Dobava i ugradba držača WC papira, bočnomontaža na zid, rotacijska izvedba. Obračun po komadu kompletno montiranog držača, uključivo sav potreban rad i materijal.</t>
  </si>
  <si>
    <t>Dobava i montaža kompleta za tekući sapun s montažom na zid. Obračun po komadu kompletno montiranog držača, uključivo sav potreban rad i materijal.</t>
  </si>
  <si>
    <t>2.9.</t>
  </si>
  <si>
    <t>2.10.</t>
  </si>
  <si>
    <t>3. IZOLATERSKI RADOVI</t>
  </si>
  <si>
    <t>3.2.</t>
  </si>
  <si>
    <t>3.3.</t>
  </si>
  <si>
    <t>4. STOLARSKI RADOVI  (vanjska i unutarnja stolarija)</t>
  </si>
  <si>
    <t xml:space="preserve">5. KERAMIČARSKI RADOVI </t>
  </si>
  <si>
    <t>5.3.</t>
  </si>
  <si>
    <t xml:space="preserve">6. PARKETARSKI RADOVI </t>
  </si>
  <si>
    <t xml:space="preserve">7. SOBOSLIKARSKO LIČILAČKI RADOVI </t>
  </si>
  <si>
    <t>7.2.</t>
  </si>
  <si>
    <t>7.3.</t>
  </si>
  <si>
    <t>8. INSTALACIJE VODOVODA I KANALIZACIJE, SANITARNA OPREMA</t>
  </si>
  <si>
    <t>8.6.</t>
  </si>
  <si>
    <t>8.7.</t>
  </si>
  <si>
    <t>8.8.</t>
  </si>
  <si>
    <t>8.9.</t>
  </si>
  <si>
    <t>8.10.</t>
  </si>
  <si>
    <t>8.11.</t>
  </si>
  <si>
    <t>8.12.</t>
  </si>
  <si>
    <t>9. ELEKTROTEHNIČKE INSTALACIJE</t>
  </si>
  <si>
    <t>OPĆI OPIS INSTALACIJA VODOVODA I KANALIZACIJE I SANITARNE OPREME</t>
  </si>
  <si>
    <t>OPĆI OPIS SOBOSLIKARSKO LIČILAČKI RADOVI</t>
  </si>
  <si>
    <t>ZADARSKA</t>
  </si>
  <si>
    <t>GRAD ZADAR</t>
  </si>
  <si>
    <t>3.4.</t>
  </si>
  <si>
    <t>a/ zidne keramičke pločice u kupaonici visine 2,00 m</t>
  </si>
  <si>
    <t>b/ zidne keramičke pločice u radnoj kuhinji visine 1,20m iznad kuhinjskih elemenata</t>
  </si>
  <si>
    <t>Ličenje postojeće metalne zaštitne konstrukcije prozora uljenom bojom u tonu i nijansi po izboru projektanta u jednom temeljnom i dva završna lak premaza. Konstrukcija se sastoji od pet horizonatalnih elementa plosnatog presjeka te jednoh vertikalnog elementa kružnog plosnatog presjeka. U cijenu uključiti sav materijal, popravak oštećenja, te sve pripremne i pomoćne radove (gletanje, brušenje, radne skele i sl.)</t>
  </si>
  <si>
    <t>2.11.</t>
  </si>
  <si>
    <t>Nabava i ugradba prozorske klupčice (unutra i vani):</t>
  </si>
  <si>
    <t>+</t>
  </si>
  <si>
    <r>
      <t>m</t>
    </r>
    <r>
      <rPr>
        <vertAlign val="superscript"/>
        <sz val="11"/>
        <rFont val="CRO_Swiss_Light-Normal"/>
        <charset val="238"/>
      </rPr>
      <t>1</t>
    </r>
  </si>
  <si>
    <t>b/  vanjska kamena klupčica d=3 cm, širine  do 20cm</t>
  </si>
  <si>
    <t>9.11.</t>
  </si>
  <si>
    <t>komada</t>
  </si>
  <si>
    <t xml:space="preserve">Pažljiva demontaža unutarnje i vanjske stolarije sa svim potrebnim radovima i pomoćnim konstrukcijama.   U cijenu uključeno slaganje, utovar, odvoz i pažljivi istovar na registriranoj deponiji otpadnog materijala udaljenu do 15 km, plaćanje potrebnih taksi za ovu vrstu otpadnog materijala. Obračun po komadu. </t>
  </si>
  <si>
    <t>a/ vanjska drvena ulazna vrata dim 90/205 cm</t>
  </si>
  <si>
    <t>b/ unutarnja drvena vrata dim 71/205+50 cm</t>
  </si>
  <si>
    <t>c/ unutarnja drvena vrata dim 81/205 cm</t>
  </si>
  <si>
    <t>e/ vanjska drvena balkonska jednokrilna vrata dim. 95/225+30 cm s  kutijom za rolete i  roletama</t>
  </si>
  <si>
    <t>d/ vanjska drvena balkonska dvokrilna vrata dim.                           155/225+30 cm s  kutijom za rolete i  roletama</t>
  </si>
  <si>
    <t>f/  drveni "francuski" prozor dim. 115/225+30 cm s  kutijom za rolete i  roletama</t>
  </si>
  <si>
    <t>g/  drveni  prozor dim. 105/100+30 cm s  kutijom za rolete i  roletama</t>
  </si>
  <si>
    <t>h/  drveni  prozor dim. 55/100 cm</t>
  </si>
  <si>
    <t>Ante Starčevića 11 c</t>
  </si>
  <si>
    <t>VI kat</t>
  </si>
  <si>
    <t>P+6</t>
  </si>
  <si>
    <r>
      <t>Pažljivo rušenje pregradnog zida u hodniku i sanitarnom čvoru debljine 12 cm od opeke NF obostano ožbukanog i obloženog zidnim pločicama između kupaonice i WC-a. Stavka uključuje sav potreban rad i materijal, pomoćne skele i konstrukcije te utovar, odvoz i istovar  na registriranoj deponiji otpadnog materijala udaljenu do 15 km, plaćanje potrebnih taksi za ovu vrstu otpadnog materijala. Obračun po m</t>
    </r>
    <r>
      <rPr>
        <vertAlign val="super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  <charset val="238"/>
      </rPr>
      <t xml:space="preserve"> srušenog zida.  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</si>
  <si>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</si>
  <si>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Demontaža sanitarne opreme u WC-u i kupanici te demontaža i skidanje postojeće dotrajale vodovodne i kanalizacijske instalacije u WC-u i kupaonici te iste u kuhinji (za sudoper, dovod i odvod). Radove izvodi kvalificirani radnik.Utovar, odvoz i istovar na lokaciju  udaljenu do 10 km. Obračun po kompletu.</t>
  </si>
  <si>
    <t>Demontaža postojeće elektro instalacije u stanu, zbog dotrajalosti i zastarjele instalacije. Stavka obuhvaća skidanje elektro galanterije (utičnice, prekidači, ploča s osiguračima,elektro kablovi isl.) te sva potreban štemanja. Radove izvodi kvalificirani radnik.Utovar, odvoz i istovar na lokaciju  udaljenu do 15 km. Obračun po kompletu.</t>
  </si>
  <si>
    <t>hodnik</t>
  </si>
  <si>
    <t>1.10.</t>
  </si>
  <si>
    <t>kupaonica i WC</t>
  </si>
  <si>
    <t>kuhinja i blagovaonica</t>
  </si>
  <si>
    <t xml:space="preserve"> dnevni boravak</t>
  </si>
  <si>
    <t>spavaće sobe</t>
  </si>
  <si>
    <t>Izrada betonske košuljice C 12/15 (tzv.suhi estrih) debljine 5 cm u  kuhinji i hodniku. Košuljica se izvodi preko prethodno izvedene hidroizolacije postojećeg poda. Košuljica mora biti armirana, gornja površina mora biti ravna i obrađena tako da se na nju može izvesti tekući hidroizolacijski premaz i finalna podna obloga. U cijenu uračunati vrijednost svog osnovnog i pomoćnog materijala i rada.</t>
  </si>
  <si>
    <t>Popravak žbuke stropova na mjestima gdje je prethodno skinuta oštećena žbuka te na mjestima novo postavljenih elektro instalacija. U cijenu uračunati vrijednost svog osnovnog i pomoćnog materijala i rada.</t>
  </si>
  <si>
    <t>Zidarska obrada oko novougrađenih ulaznih vrata, prozora i unutarnjih vrata sa istakama ili bez istaka. Uključivo eventualni popravak ploha oko ugrađenih elemenata, štemanja i žbukanja tj. dovođenje otvora u pravokutni oblik, po potrebi, te potrebna radna skela. Otvori u zidovima većim ili jednakim od 30 cm.</t>
  </si>
  <si>
    <t>Izrada hidroizolacije postojećeg poda u kuhinji, (podna ploha + 10 cm vertikalnog ruba uz zidova), s jednim hladnim premazom i jednim slojem trake za varenje V-4 - vareno.</t>
  </si>
  <si>
    <t>Izrada, dobava i ugradba  prozorkih konstrukcija i konstrukcija balkonskih vrata od petkomornog PVC  profila s roletama od PVC profila, ostakljenje  IZO  staklom. Doprozornik i okvir prozora, te pokrovne letvice izrađeni su iz PVC-a s 'kompletnim stolarskim okovom s »Oliva« ili »Baketa« zatvaračem.Dokazana zvučna izolacija Rw =32 Db, a koef. Prolaza topline U =1,1m2K. 'Ostakljenje IZO staklom d=(4+16+4) mm uključeno u stavku.  Sve ostalo prema tehničkim uvjetima. Ugradnja uključuje dopremu kompletnog prozora fco gradilište,'stolarsku ugradbu, stolarsko sastavljanje kod ugradnje složenijih prozora sa svim potrebnim pomočnim materijalom i priborom, uključujući ekspandirajuću spužvastu traku (RAL ugradnja) koja se bočno lijepi na doprozornik.Traka je paropropusna i vodonepropusna.</t>
  </si>
  <si>
    <t xml:space="preserve">     a/ Dvokrilna balkonska vrata vel. 155/225 + 30 cm (kutija roleta)</t>
  </si>
  <si>
    <t xml:space="preserve">     b/ Jednokrilna balkonska vrata vel. 95/225 + 30 cm (kutija roleta)</t>
  </si>
  <si>
    <t xml:space="preserve">     c/ "Francuski" prozor s otklopno zaokretnim krilima  vel. 95/225 + 30 cm (kutija roleta)</t>
  </si>
  <si>
    <t xml:space="preserve">     d/ Jednokrilnii prozor s otklopno zaokretnim krilima vel.105/100 + 30 cm (kutija roleta)</t>
  </si>
  <si>
    <t xml:space="preserve">     e/ Jednokrilnii prozor s otklopno zaokretnim krilima vel. 55/100cm </t>
  </si>
  <si>
    <t>vel. 100/205 cm</t>
  </si>
  <si>
    <t>a/  Unutarnja drvena vrata kupaonice zidarske vel. 100/205 cm</t>
  </si>
  <si>
    <t>b/  Unutarnja drvena sobna vrata zidarske vel. 100/205 cm</t>
  </si>
  <si>
    <t>Bojanje stropova  disperzivnom bojom u dva sloja u tonu i nijansi po izboru projektanta. Sve površine potrebno je prije boljanja dobro otprašiti i premazati impegnacijskim premazom. U cijenu uključiti sav materijal,  pripremne i pomoćne radove, kao što su gletanje, brušenje, radne skele i sl.</t>
  </si>
  <si>
    <t>zaštitna konstrukcija je dimenzije 95/100 cm</t>
  </si>
  <si>
    <t>SVA SANITARNA OPREMA MORA BITI PRILAGOĐENA ZA INVALIDNU OSOBU</t>
  </si>
  <si>
    <t>Dobava i ugradba pokretnog nagibnog ogledala prilagođenog za osobe s invaliditetom iznad umivaonika u širini umivaonika, prvoklasne izvedbe s ugradnjom na nevidljive nosače. Obračun po komadu kompletno montiranog ogledala, uključivo sav potreban rad i materijal.</t>
  </si>
  <si>
    <r>
      <t>83,70 m</t>
    </r>
    <r>
      <rPr>
        <vertAlign val="superscript"/>
        <sz val="11"/>
        <color theme="1"/>
        <rFont val="Times New Roman"/>
        <family val="1"/>
        <charset val="238"/>
      </rPr>
      <t>2</t>
    </r>
  </si>
  <si>
    <t>kupaonica (umivaonik, kada, WC školjka+vodokotlić)</t>
  </si>
  <si>
    <t>WC (umivaonik, WC školjka + vodokotlić)</t>
  </si>
  <si>
    <t>radna kuhinja (sudoper)</t>
  </si>
  <si>
    <t>Demontaža ugradbenih ormara i kuhinjskih elemenata u kuhinji, dnevnom boravku i na balkonu (terasi). Stavka uključuje sav potreban rad i materijal,  te utovar, odvoz i istovar  na registriranoj deponiji otpadnog materijala udaljenu do 15 km, plaćanje potrebnih taksi za ovu vrstu otpadnog materijala.  Obračun po kompletu.</t>
  </si>
  <si>
    <t>ugradbeni ormar u kuhinji</t>
  </si>
  <si>
    <t>kuhinjski elementi</t>
  </si>
  <si>
    <t>ormar u dnevnom boravku</t>
  </si>
  <si>
    <t>ormar na balkonu (terasi)</t>
  </si>
  <si>
    <t xml:space="preserve">Puna PVC ulazna vrata stana </t>
  </si>
  <si>
    <t>Izrada, dobava i ugradba jednokrilnih zaokretnih  unutarnjih vrata kupaonice i soba. Dovratnik je masivne izrade drva 42x100 mm. Vrata imaju kompletan okov: usadna brava s ključem, ručke i štitnici, pokrovna letvica za spoj zid-dovratnik. Vrata a od kartonskog saća, obložena furnirom uzorak  drveta ili bijela boja</t>
  </si>
  <si>
    <t>Popločenje podova  kupanice,  kuhinje i hodnika keramičkim pločicama I klase debljine 1,0 cm.  Prema odabiru investitora cijena ugrađenih pločica u nabavi je  do 80 kn bez PDV-a.</t>
  </si>
  <si>
    <t>Oblaganje zidova  kupanice i radne kuhinje keramičkim pločicama I klase debljine 1,0 cm. Prema odabiru investitora cijena ugrađenih pločica u nabavi je  do 80 kn bez PDV-a.</t>
  </si>
  <si>
    <t>Popločenje podova  balkona,  keramičkim pločicama I klase debljine 1,0 cm. Prema odabiru investitora cijena ugrađenih pločica u nabavi je  80 kn bez PDV-a. Keramičke pločice se lijepe preko postojećih teraco ploča.</t>
  </si>
  <si>
    <t>Ugradba hrastovog parketa d=2,2 cm, I klase,  na ljepilo prethodno izveden cementni estrih. Dim. dašćica 55x300 mm.  U cijenu uključeno trostruko lakiranje (polumat lak)  i brušenje. Kao alternativa može se ugraditi i gotovi troslojni parketdebljine 14 mm.</t>
  </si>
  <si>
    <t xml:space="preserve">Dobava i montaža nove stojeće WC školje prilagođene za invalidne osobe s niskomontažnim vodokotlićem, uključivo i dva konzolna kromirana držača dužine 90 cm (jedan fiksni, drugi preklopni). U cijenu uključen sav potreban rad i materijal do potpune funkcionalnosti.  </t>
  </si>
  <si>
    <t>Izvedba priključka za sudoper koji se sastoji od cijevi za dovod i odvod, te podžbukni ventil. Uključena dobava jednoručne mješalice za vodu koju je ponuditelj dužan nabaviti i ugraditi ili predati investitoru u prisutnosti nadzornog inženjera. Instalaciju izvesti ispod pločica da se može montirati tlačni bojler.U cijenu uračunati sva štemanja i krpanja.Komplet.</t>
  </si>
  <si>
    <t>Dobava, ugradnja i spajanje zidnih i stropnih svjetiljki (plafonjere) s grlom E27 i štedne žarulje 11W u prostoru kuhinje, blagovaonice, hodnika  te balkona. U cijenu uključen i napojni kabel prosječne dužine 5,00 m po rasvjetnom mjestu i prekidači za paljenje i gašenje,  te sva potrebna štemanja za provlačenje novih instalacija, krpanja nakon postavljenih instalacija i svi potrebni radovi i materijali do potpune funkcionalnisti.</t>
  </si>
  <si>
    <t>Dobava, ugradnja i spajanje stropne svjetiljke u kupaonici, opalni pokrov, tip kao SITECO EUROPLEX TC, IP65, komplet sa izvorom svjetlosti 2xTC-LEL 18W, cod. 5LS23472TR ili jednakovrijedan proizvod. U cijenu uključen i napojni kabel prosječne dužine 5,00 m po rasvjetnom mjestu i prekidač za paljenje i gašenje, te sva potrebna štemanja za provlačenje novih instalacija, krpanja nakon postavljenih instalacija i svi potrebni radovi i materijali do potpune funkcionalnisti.</t>
  </si>
  <si>
    <t>Dobava, ugradnja i spajanje zidne svjetiljke u kupaonici, tip kao SITECO EUROPLEX TC mirror, IP44, komplet sa izvorom svjetlosti 1xT16 14W, cod. 5MD81471M3 ili jednakovrijedan proizvod. U cijenu uključen i napojni kabel prosječne dužine 5,00 m po rasvjetnom mjestu i prekidač za paljenje i gašenje te sva potrebna štemanja za provlačenje novih instalacija, krpanja nakon postavljenih instalacija i svi potrebni radovi i materijali do potpune funkcionalnisti.</t>
  </si>
  <si>
    <t>Izrada, dobava i ugradba  ulaznih  vrata stana od petokomornog PVC profila u boji drveta, sa svim potrebnim predradnjama, uključeno u stavku. Ugradnja uključuje dopremu  fco gradilište, stolarsku ugradbu, stolarsko sastavljanje sa svim potrebnim pomoćnim materijalom, opremom i priborom, pokrovne letvice, purpen, sigurnosna brava, bitrax trake i dr, komplet.</t>
  </si>
  <si>
    <t>Proširivanje otvora u nosivom vanjskom i pregradnom  unutarnjem zidu za ugradnju unutarnjih vrata veće širine. Postojeći otvor se proširuju sa svake strane za cca 5 cm u nosivom zidu i cca 10 cm sa svake strane u pregradnom zidu. Stavka obuhvaća stemanje zidova radi proširenja te obrada otvora na izvršenog proširenja radi ugradnju nove unutarnje stolarija. U cijenu uračunati vrijednost svog osnovnog i pomoćnog materijala i rada, potrebne rdane skele i pomoćne konstrukcije. Obračun po m'.</t>
  </si>
  <si>
    <t>2.6.</t>
  </si>
  <si>
    <r>
      <t>Zidanje pregradnog zida između hodnika i sanitarnog čvoru debljine 12 cm od opeke NF obostano ožbukanog i s jedne strane obloženog zidnim pločicama. U cijenu uračunati i izradu nadvoja za ugradnju vrata 100/205 cm, te žbuku gletanje i bojanje novoizgrađenog zida.Stavka uključuje sav potreban rad i materijal, pomoćne skele i konstrukcije. Dužina novog zida cca 2,50 m. Obračun po m</t>
    </r>
    <r>
      <rPr>
        <vertAlign val="super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  <charset val="238"/>
      </rPr>
      <t xml:space="preserve"> novoozidanog, ožbukanog, gletanog i bojanog zida.  </t>
    </r>
  </si>
  <si>
    <t>Dobava i ugradnja  tuš kade dim 90x90 cm I klase, prilagođenog za osobe s invaliditetom, uključivo sa mješalicom, kutnim ventilima, rozetom,  sifonom, te  ostalom pripadajućom opremom. Tuš kabina je staklena sa staklenim vratim.Postaviti jednoručnu tuš bateriju. Tuš i crijevo ugraditi na zid kao klizni. U cijenu uračunati sav potreban materijal i rad do potpune gotovosti. Tuš kadu izvesti kao "utopljenu" od podnih keramičkih pločica u nagibu prema rešetki za odvod vode. U kadi je potrebno ugraditi preklopnu sjedalicu i  dva nosača uz kadu ili rukohvat za potrebe invalidne osobe. Sve prema pravilniku. Komplet.</t>
  </si>
  <si>
    <t>1.11.</t>
  </si>
  <si>
    <t>Demontaža (skidanje)  sokla od  keramičkih pločica na terasama . Stavka uključuje utovar, odvoz i istovar na lokaciju  udaljenu do 15 km. Obračun po m srušene obloge sokla od keramičkih pločica.</t>
  </si>
  <si>
    <t>m´</t>
  </si>
  <si>
    <t>karniše ( 3 komada)</t>
  </si>
  <si>
    <t>kreveti ( 2 komada)</t>
  </si>
  <si>
    <t>1.12.</t>
  </si>
  <si>
    <t>Demontaža (skidanje) gnijezda od golubova na terasama (2 komada) i čišćenje izmeta od golubova ispod i okolo gnjezda . Stavka uključuje čišćenje, utovar, odvoz i istovar na lokaciju  udaljenu do 15 km. Obračun kompletu.</t>
  </si>
  <si>
    <t>2.12.</t>
  </si>
  <si>
    <t xml:space="preserve">Zidarska obrada oko i iznad novougrađenih balkonskih  vrata, prozora i "francuskih" prozora. Stavka uključuje zatvaranje otvora iznad novougrađene vanjske PVC stolarije na način da se prostor popuni zidanjem s blokovima od siporeksa, te postavljanje mrežice i obostrano gletanje i bojanje. Stavka uključuje sav potreban rad i materijal, pomoćne skele i konstrukcije sve do potpune gotovosti. Obračun po komadu zazidanog, ožbukanog, gletanog i bojanog otvora.  </t>
  </si>
  <si>
    <t>2.13.</t>
  </si>
  <si>
    <t>Dobava i ugradnja montažnih nadvoja nad vratima soba, kupaonice i blagavaonice. Nadvoji se izvode na mjestima gdje se skidaju postojeća sobna vrata manjih dimenzija, proširuju se otvori u zidu i ugrađuju šira sobna vrata.. Stavka uključuje denontažu, skidanje i odvoz postoječih nadvoja, te dobavu i ugradnju novih montažnih betonskih nadvoja za sobna vrata dimenzija 100x205 cm. Nakon ugradnje nadvoja  potrebno je zidarski obraditi prostor iznad vrata s oba dvije strane što uključuje i gletanje i bojanje. Stavka uključuje sav potreban rad i materijal, pomoćne skele i konstrukcije sve do potpune gotovosti. Obračun po komadu ugrađenog betonskog nadvoja</t>
  </si>
  <si>
    <t>2.14.</t>
  </si>
  <si>
    <r>
      <t>Otucanje zbuke zidova na mjestima oštećenja ili dotrajalosti postojeće žbuke. Žbuka se ne otucava na mjestima gdje je potpuno "zdrava" ( bez pukotina i čvrsto sljubljena na konstrukciju. Površine za otucanje mora odobriti nadzorni inženjer. Utovar, odvoz i istovar na lokaciju  udaljenu do 15 km. Obračum po m</t>
    </r>
    <r>
      <rPr>
        <vertAlign val="super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  <charset val="238"/>
      </rPr>
      <t xml:space="preserve"> otučene žbuke.</t>
    </r>
  </si>
  <si>
    <r>
      <t>Skidanje zidnih keremičkih pločica u prostoru radne kuhinje, WC-a i kupaonice. Stavka uključuje utovar, odvoz i istovar na lokaciju  udaljenu do 15 km. Obračun po m</t>
    </r>
    <r>
      <rPr>
        <vertAlign val="super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  <charset val="238"/>
      </rPr>
      <t xml:space="preserve"> skinutih zidnih keramičkih pločica.</t>
    </r>
  </si>
  <si>
    <r>
      <t>Demontaža (skidanje) završene obloge poda i sokla od  keramičkih pločica u prostoru kuhinje i hodnika . Stavka uključuje utovar, odvoz i istovar na lokaciju  udaljenu do 15 km. Obračun po m</t>
    </r>
    <r>
      <rPr>
        <vertAlign val="super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  <charset val="238"/>
      </rPr>
      <t xml:space="preserve"> srušene obloge od keramičkih pločica.</t>
    </r>
  </si>
  <si>
    <r>
      <t>Demontaža (rušenje) završne obloge poda od lamel parketa u dnevnom boravku, blagovaonici i sobama, uključivo kutne letvice. Stavka uključuje utovar, odvoz i istovar na lokaciju  udaljenu do 15 km. Obračun po m</t>
    </r>
    <r>
      <rPr>
        <vertAlign val="super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  <charset val="238"/>
      </rPr>
      <t xml:space="preserve"> demontirane parketne obloge.</t>
    </r>
  </si>
  <si>
    <r>
      <t>Demontaža (rušenje) konstrukcije poda u WC-u i kupaonici, sa svim slojevima. Stavka uključuje utovar, odvoz i istovar na lokaciju  udaljenu do 15 km.  Obračun po m</t>
    </r>
    <r>
      <rPr>
        <vertAlign val="super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  <charset val="238"/>
      </rPr>
      <t xml:space="preserve"> razbijenih podova.</t>
    </r>
  </si>
  <si>
    <t>2.15.</t>
  </si>
  <si>
    <r>
      <t>Mjestimični popravak zidnih i podnih površina nakon demontaže zidnih i podnih keramičkih pločica. Popravak se vrši na mjestima gdje su skinute pločice i gdje su utvrđena veća oštećenja zidnih površina ili veća oštećenja estriha. Popravak se vrši isključivo prema nalogu nadzornog inženjera nakon što se utvrde površine koje su oštećene i koje je potebno  sanirati. Popravak estriha  izvodi se reparaturnim mortom, nakon uklanjanja keramičkih pločica, na mjestima  većih oštećenja. U cijenu uračunati vrijednost svog osnovnog i pomoćnog materijala i rada. Obračum po m</t>
    </r>
    <r>
      <rPr>
        <vertAlign val="super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  <charset val="238"/>
      </rPr>
      <t xml:space="preserve"> popravljenih zidnih i podnih površina.</t>
    </r>
  </si>
  <si>
    <r>
      <t>Izrada izravnavajućeg samonivelirajućeg sloja poda u prostoru dnevnog boravka i soba  debljine do 3 cm. Sloj se izvodi preko prethodno očišćene površine s koje je prethodno skinut parket. Gornja površina mora biti ravna i obrađena tako da se na nju može izvesti finalna podna obloga od klasičnog parketa. U cijenu uračunati vrijednost svog osnovnog i pomoćnog materijala i rada.Stavka će se izvesti isključivo prema nalogu nadzornog inženjera ako i nakon što se utvrde površine na kojima je potrebno izravnavati pod za ugradnju parketa. Obračum po m</t>
    </r>
    <r>
      <rPr>
        <vertAlign val="super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  <charset val="238"/>
      </rPr>
      <t xml:space="preserve">. </t>
    </r>
  </si>
  <si>
    <t>Bojanje vanjskih zidova i stropova balkona (terasa), te parapetnih zidiva na balkonima fasadnom bojom, u dva sloja u tonu i nijansi po izboru projektanta. Prije nanošenja boje sve površine potrebno je dobro otprašiti i premazati impregnacijskim premazom. U cijenu uključiti sav materijal,  pripremne i pomoćne radove, kao što su gletanje, brušenje, radne skele i sl.</t>
  </si>
  <si>
    <t xml:space="preserve">      bojanje stropova</t>
  </si>
  <si>
    <t xml:space="preserve">      bojanje postojećih zidova i parapeta</t>
  </si>
  <si>
    <t xml:space="preserve">      bojanje postojećih stropova i greda</t>
  </si>
  <si>
    <t>Dobava i montaža električnog radijatora kao proizvod tipa "Glamox" TPA, komplet sa termostatom te priborom za montažu na zid . U cijenu uključen napojni kabel i spajanje radijatora,  te montaža na zid. Sva potrebna štemanja za provlačenje novih instalacija, krpanja nakon postavljenih instalacija i svi potrebni radovi i materijali do potpune funkcionalnisti također su uključeni u ovu stavku. Obračun po komadu ugrađenog radijatora.</t>
  </si>
  <si>
    <t>električni radijator tip kao "Glamox" TPA 20 - 2000 W</t>
  </si>
  <si>
    <t>električni radijator tip kao "Glamox" TPA 15 - 1500 W</t>
  </si>
  <si>
    <t>električni radijator tip kao "Glamox" TPA 12 - 1200 W</t>
  </si>
  <si>
    <t>9.13.</t>
  </si>
  <si>
    <t>9.12.</t>
  </si>
  <si>
    <t>električni kupaonski radijator "ljestve"- 600 W</t>
  </si>
  <si>
    <t>Dobava i montaža ukrasni električni kupaonski radijator / električne lupaonske ljestve,  kao proizvod "Terma", tip Domi dimenzija 1120 x 500 mm - 600W,  komplet s elektrogrijačem s termostatom. U cijenu uključen napojni kabel i spajanje radijatora,  te montaža na zid. Sva potrebna štemanja za provlačenje novih instalacija, krpanja nakon postavljenih instalacija i svi potrebni radovi i materijali do potpune funkcionalnisti također su uključeni u ovu stavku. Obračun po komadu ugrađenog radijatora.</t>
  </si>
  <si>
    <r>
      <t>Probijanja raznih otvora u zidovima  za instalacije. Priključak kanalizacijske cijevi na vertikalu.Otvori veličine do 0,1 m</t>
    </r>
    <r>
      <rPr>
        <vertAlign val="super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  <charset val="238"/>
      </rPr>
      <t>. Obračun po komadu</t>
    </r>
  </si>
  <si>
    <t>a/ unutarnja kamena klupčica d=2 cm, širine  do 40cm</t>
  </si>
  <si>
    <r>
      <t>Izrada dodatne hidroizolacije poda kupaonice na prethodno izveden estrih. Izolaciju izvesti na opranu i očišćenu podlogu. Hidroizolacija se sastoji od dva sloja visoko elastičnog dvokomponentnog cementnog morta svaki debljine min. 2 mm. U prvi sloj se utisne alkalno otporna mrežica veličine oka 4-5 mm. Na mjestima dilatacija, spojeva okomitih i horizontalnih ploha,te odvoda treba ugraditi poliestersku gumiranu traku s alkalno otpornim filcem, kutne elemente i manžete. Trake se međusobno lijepe posebnim ljepilom. Izolacija kao Maperelastic   ili jednakovrijedan proizvod.       U cijenu uračunati vrijednosti svog osnovnog i pomoćnog materijala i rada.
Obračun po m</t>
    </r>
    <r>
      <rPr>
        <vertAlign val="super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  <charset val="238"/>
      </rPr>
      <t xml:space="preserve"> tlocrtne površine.</t>
    </r>
  </si>
  <si>
    <r>
      <t>Izrada  hidroizolacije zida kupaonice, na zidove uz tuš kadu, preko prethodno sanirane žbuke zidova nakon skidanja zidnih keramičkih pločica. Izolaciju izvesti na opranu i očišćenu podlogu. Hidroizolacija se sastoji od dva sloja visoko elastičnog dvokomponentnog cementnog morta svaki debljine min. 2 mm. U prvi sloj se utisne alkalno otporna mrežica veličine oka 4-5 mm. Na mjestima dilatacija, spojeva okomitih i horizontalnih ploha,te odvoda treba ugraditi poliestersku gumiranu traku s alkalno otpornim filcem, kutne elemente i manžete. Trake se međusobno lijepe posebnim ljepilom. Izolacija kao Maperelastic   ili jednakovrijedan proizvod.       U cijenu uračunati vrijednosti svog osnovnog i pomoćnog materijala i rada.
Obračun po m</t>
    </r>
    <r>
      <rPr>
        <vertAlign val="super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  <charset val="238"/>
      </rPr>
      <t xml:space="preserve"> površine izvedene izolacije.</t>
    </r>
  </si>
  <si>
    <t>MINISTARSTVO HRVATSKIH BRANITELJA</t>
  </si>
  <si>
    <t>Trg Nevenke Topalušić 1</t>
  </si>
  <si>
    <t>Zagreb, travanj 2019. godine.</t>
  </si>
  <si>
    <t>Naziv investitora:</t>
  </si>
  <si>
    <t>Ministarstvo hrvatskih branitelja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</si>
</sst>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n&quot;_-;\-* #,##0.00\ &quot;kn&quot;_-;_-* &quot;-&quot;??\ &quot;kn&quot;_-;_-@_-"/>
    <numFmt numFmtId="164" formatCode="#,##0.00\ &quot;kn&quot;"/>
    <numFmt numFmtId="165" formatCode="_-* #,##0.00\ [$kn-41A]_-;\-* #,##0.00\ [$kn-41A]_-;_-* &quot;-&quot;??\ [$kn-41A]_-;_-@_-"/>
    <numFmt numFmtId="166" formatCode="0_)"/>
  </numFmts>
  <fonts count="30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theme="1"/>
      <name val="Times New Roman"/>
      <family val="1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name val="TopazFEF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1"/>
      <name val="CRO_Swiss_Light-Normal"/>
      <charset val="238"/>
    </font>
    <font>
      <sz val="9"/>
      <color indexed="61"/>
      <name val="CRO_Swiss_Light-Normal"/>
      <charset val="238"/>
    </font>
    <font>
      <sz val="9"/>
      <name val="CRO_Swiss_Light-Normal"/>
      <charset val="238"/>
    </font>
    <font>
      <sz val="10"/>
      <name val="CRO_Swiss_Light-Normal"/>
      <charset val="238"/>
    </font>
    <font>
      <vertAlign val="superscript"/>
      <sz val="11"/>
      <name val="CRO_Swiss_Light-Normal"/>
      <charset val="238"/>
    </font>
    <font>
      <vertAlign val="superscript"/>
      <sz val="11"/>
      <color indexed="8"/>
      <name val="Calibri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medium">
        <color indexed="63"/>
      </left>
      <right style="medium">
        <color indexed="26"/>
      </right>
      <top/>
      <bottom/>
      <diagonal/>
    </border>
  </borders>
  <cellStyleXfs count="4">
    <xf numFmtId="0" fontId="0" fillId="0" borderId="0"/>
    <xf numFmtId="0" fontId="12" fillId="0" borderId="0"/>
    <xf numFmtId="0" fontId="15" fillId="0" borderId="0" applyProtection="0">
      <alignment horizontal="left" vertical="top"/>
    </xf>
    <xf numFmtId="0" fontId="13" fillId="0" borderId="0"/>
  </cellStyleXfs>
  <cellXfs count="193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quotePrefix="1" applyFont="1" applyAlignment="1">
      <alignment vertical="top" wrapText="1"/>
    </xf>
    <xf numFmtId="0" fontId="1" fillId="0" borderId="0" xfId="0" applyFont="1" applyAlignment="1">
      <alignment horizontal="right" wrapText="1"/>
    </xf>
    <xf numFmtId="0" fontId="1" fillId="2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10" fillId="0" borderId="0" xfId="0" quotePrefix="1" applyFont="1" applyAlignment="1" applyProtection="1">
      <alignment horizontal="justify" vertical="justify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6" fillId="0" borderId="0" xfId="0" applyFont="1"/>
    <xf numFmtId="0" fontId="14" fillId="0" borderId="0" xfId="0" applyFont="1" applyFill="1" applyAlignment="1">
      <alignment horizontal="left" vertical="top" wrapText="1"/>
    </xf>
    <xf numFmtId="49" fontId="10" fillId="0" borderId="0" xfId="0" applyNumberFormat="1" applyFont="1" applyFill="1" applyAlignment="1">
      <alignment horizontal="left" vertical="top" wrapText="1"/>
    </xf>
    <xf numFmtId="0" fontId="10" fillId="0" borderId="0" xfId="2" applyFont="1" applyAlignment="1">
      <alignment horizontal="justify" vertical="top" wrapText="1"/>
    </xf>
    <xf numFmtId="0" fontId="10" fillId="0" borderId="0" xfId="0" applyFont="1" applyAlignment="1" applyProtection="1">
      <alignment horizontal="justify" vertical="justify" wrapText="1"/>
    </xf>
    <xf numFmtId="0" fontId="0" fillId="0" borderId="0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/>
    <xf numFmtId="2" fontId="0" fillId="0" borderId="5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3" xfId="0" applyFont="1" applyBorder="1"/>
    <xf numFmtId="4" fontId="0" fillId="0" borderId="3" xfId="0" applyNumberFormat="1" applyFont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0" fontId="0" fillId="0" borderId="0" xfId="0" applyFont="1" applyBorder="1"/>
    <xf numFmtId="4" fontId="0" fillId="0" borderId="0" xfId="0" applyNumberFormat="1" applyFont="1" applyBorder="1" applyAlignment="1">
      <alignment horizontal="center"/>
    </xf>
    <xf numFmtId="0" fontId="0" fillId="3" borderId="0" xfId="0" applyFont="1" applyFill="1" applyBorder="1"/>
    <xf numFmtId="0" fontId="10" fillId="0" borderId="0" xfId="0" applyFont="1" applyAlignment="1">
      <alignment horizontal="center" vertical="center"/>
    </xf>
    <xf numFmtId="0" fontId="0" fillId="2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/>
    </xf>
    <xf numFmtId="16" fontId="0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0" fillId="0" borderId="0" xfId="3" applyFont="1" applyFill="1" applyAlignment="1">
      <alignment horizontal="justify" vertical="top"/>
    </xf>
    <xf numFmtId="0" fontId="0" fillId="0" borderId="0" xfId="0" applyFont="1" applyBorder="1" applyAlignment="1">
      <alignment horizontal="center" vertical="center" wrapText="1"/>
    </xf>
    <xf numFmtId="0" fontId="10" fillId="0" borderId="0" xfId="3" applyFont="1" applyFill="1" applyAlignment="1">
      <alignment horizontal="justify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18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4" fontId="0" fillId="0" borderId="3" xfId="0" applyNumberFormat="1" applyFont="1" applyBorder="1" applyAlignment="1" applyProtection="1">
      <alignment horizontal="center" wrapText="1"/>
      <protection locked="0"/>
    </xf>
    <xf numFmtId="2" fontId="0" fillId="0" borderId="3" xfId="0" applyNumberFormat="1" applyFont="1" applyBorder="1" applyAlignment="1">
      <alignment horizontal="center"/>
    </xf>
    <xf numFmtId="4" fontId="0" fillId="0" borderId="0" xfId="0" applyNumberFormat="1" applyFont="1"/>
    <xf numFmtId="4" fontId="0" fillId="0" borderId="0" xfId="0" applyNumberFormat="1" applyFont="1" applyBorder="1" applyAlignment="1" applyProtection="1">
      <alignment horizontal="center" wrapText="1"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4" fontId="0" fillId="0" borderId="3" xfId="0" applyNumberFormat="1" applyFont="1" applyBorder="1" applyAlignment="1" applyProtection="1">
      <alignment horizontal="center"/>
      <protection locked="0"/>
    </xf>
    <xf numFmtId="2" fontId="0" fillId="0" borderId="5" xfId="0" applyNumberFormat="1" applyFont="1" applyBorder="1" applyAlignment="1" applyProtection="1">
      <alignment horizontal="center" wrapText="1"/>
      <protection locked="0"/>
    </xf>
    <xf numFmtId="2" fontId="0" fillId="0" borderId="3" xfId="0" applyNumberFormat="1" applyFont="1" applyBorder="1" applyAlignment="1" applyProtection="1">
      <alignment horizontal="center" wrapText="1"/>
      <protection locked="0"/>
    </xf>
    <xf numFmtId="2" fontId="0" fillId="0" borderId="0" xfId="0" applyNumberFormat="1" applyFont="1" applyBorder="1" applyAlignment="1" applyProtection="1">
      <alignment horizontal="center" wrapText="1"/>
      <protection locked="0"/>
    </xf>
    <xf numFmtId="2" fontId="0" fillId="0" borderId="0" xfId="0" applyNumberFormat="1" applyFont="1" applyBorder="1" applyAlignment="1">
      <alignment horizontal="center"/>
    </xf>
    <xf numFmtId="4" fontId="0" fillId="0" borderId="5" xfId="0" applyNumberFormat="1" applyFont="1" applyBorder="1" applyAlignment="1" applyProtection="1">
      <alignment horizontal="center"/>
      <protection locked="0"/>
    </xf>
    <xf numFmtId="4" fontId="21" fillId="0" borderId="3" xfId="0" applyNumberFormat="1" applyFont="1" applyBorder="1" applyAlignment="1">
      <alignment horizontal="center"/>
    </xf>
    <xf numFmtId="4" fontId="0" fillId="2" borderId="3" xfId="0" applyNumberFormat="1" applyFont="1" applyFill="1" applyBorder="1" applyAlignment="1" applyProtection="1">
      <alignment horizontal="center" wrapText="1"/>
      <protection locked="0"/>
    </xf>
    <xf numFmtId="4" fontId="0" fillId="2" borderId="5" xfId="0" applyNumberFormat="1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 horizontal="center"/>
    </xf>
    <xf numFmtId="4" fontId="0" fillId="2" borderId="3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4" fontId="0" fillId="2" borderId="5" xfId="0" applyNumberFormat="1" applyFont="1" applyFill="1" applyBorder="1" applyAlignment="1" applyProtection="1">
      <alignment horizontal="center" wrapText="1"/>
      <protection locked="0"/>
    </xf>
    <xf numFmtId="4" fontId="0" fillId="0" borderId="5" xfId="0" applyNumberFormat="1" applyFont="1" applyBorder="1" applyAlignment="1" applyProtection="1">
      <alignment horizontal="center" wrapText="1"/>
      <protection locked="0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/>
    <xf numFmtId="0" fontId="10" fillId="2" borderId="0" xfId="0" applyFont="1" applyFill="1" applyAlignment="1">
      <alignment horizontal="center" vertical="center"/>
    </xf>
    <xf numFmtId="0" fontId="21" fillId="0" borderId="0" xfId="0" applyFont="1" applyBorder="1" applyAlignment="1">
      <alignment horizontal="center" wrapText="1"/>
    </xf>
    <xf numFmtId="0" fontId="22" fillId="0" borderId="0" xfId="0" quotePrefix="1" applyFont="1" applyAlignment="1" applyProtection="1">
      <alignment horizontal="justify" vertical="justify" wrapText="1"/>
    </xf>
    <xf numFmtId="166" fontId="22" fillId="0" borderId="0" xfId="0" quotePrefix="1" applyNumberFormat="1" applyFont="1" applyAlignment="1" applyProtection="1">
      <alignment horizontal="left" vertical="top"/>
    </xf>
    <xf numFmtId="0" fontId="22" fillId="0" borderId="0" xfId="0" applyFont="1" applyAlignment="1" applyProtection="1">
      <alignment horizontal="center" wrapText="1"/>
    </xf>
    <xf numFmtId="4" fontId="22" fillId="2" borderId="0" xfId="0" applyNumberFormat="1" applyFont="1" applyFill="1" applyAlignment="1" applyProtection="1">
      <alignment horizontal="center"/>
    </xf>
    <xf numFmtId="4" fontId="22" fillId="0" borderId="0" xfId="0" applyNumberFormat="1" applyFont="1" applyAlignment="1" applyProtection="1">
      <alignment horizontal="center"/>
    </xf>
    <xf numFmtId="0" fontId="23" fillId="4" borderId="6" xfId="0" applyFont="1" applyFill="1" applyBorder="1" applyAlignment="1" applyProtection="1">
      <alignment horizontal="center"/>
    </xf>
    <xf numFmtId="4" fontId="24" fillId="0" borderId="0" xfId="0" applyNumberFormat="1" applyFont="1" applyAlignment="1" applyProtection="1">
      <alignment horizontal="right"/>
    </xf>
    <xf numFmtId="0" fontId="25" fillId="0" borderId="0" xfId="0" applyFont="1" applyProtection="1"/>
    <xf numFmtId="0" fontId="20" fillId="3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7" fillId="2" borderId="0" xfId="0" applyFont="1" applyFill="1" applyAlignment="1">
      <alignment horizontal="justify" vertical="top" wrapText="1"/>
    </xf>
    <xf numFmtId="0" fontId="1" fillId="2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0" fillId="2" borderId="0" xfId="0" applyNumberFormat="1" applyFont="1" applyFill="1" applyBorder="1" applyAlignment="1" applyProtection="1">
      <alignment horizontal="center"/>
      <protection locked="0"/>
    </xf>
    <xf numFmtId="2" fontId="0" fillId="2" borderId="0" xfId="0" applyNumberFormat="1" applyFont="1" applyFill="1" applyBorder="1" applyAlignment="1">
      <alignment horizontal="center"/>
    </xf>
    <xf numFmtId="4" fontId="0" fillId="2" borderId="0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vertical="top" wrapText="1"/>
    </xf>
    <xf numFmtId="0" fontId="0" fillId="2" borderId="0" xfId="0" applyFont="1" applyFill="1" applyBorder="1" applyAlignment="1">
      <alignment horizontal="center" wrapText="1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>
      <alignment horizontal="center"/>
    </xf>
    <xf numFmtId="4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0" xfId="0" applyNumberFormat="1" applyFont="1" applyFill="1" applyBorder="1" applyAlignment="1" applyProtection="1">
      <alignment horizontal="center" wrapText="1"/>
      <protection locked="0"/>
    </xf>
    <xf numFmtId="4" fontId="0" fillId="0" borderId="3" xfId="0" applyNumberFormat="1" applyBorder="1" applyAlignment="1">
      <alignment horizontal="center"/>
    </xf>
    <xf numFmtId="16" fontId="0" fillId="2" borderId="0" xfId="0" applyNumberFormat="1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4" fontId="0" fillId="2" borderId="0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Alignment="1">
      <alignment wrapText="1"/>
    </xf>
    <xf numFmtId="0" fontId="10" fillId="0" borderId="0" xfId="0" applyFont="1" applyAlignment="1" applyProtection="1">
      <alignment horizontal="justify" vertical="top" wrapText="1"/>
    </xf>
    <xf numFmtId="0" fontId="10" fillId="0" borderId="0" xfId="0" quotePrefix="1" applyFont="1" applyAlignment="1" applyProtection="1">
      <alignment horizontal="justify" vertical="top" wrapText="1"/>
    </xf>
    <xf numFmtId="0" fontId="10" fillId="0" borderId="0" xfId="0" quotePrefix="1" applyFont="1" applyAlignment="1" applyProtection="1">
      <alignment horizontal="left" vertical="top" wrapText="1"/>
    </xf>
    <xf numFmtId="49" fontId="10" fillId="0" borderId="0" xfId="0" applyNumberFormat="1" applyFont="1" applyFill="1" applyBorder="1" applyAlignment="1" applyProtection="1">
      <alignment horizontal="justify" vertical="top" wrapText="1"/>
    </xf>
    <xf numFmtId="0" fontId="10" fillId="0" borderId="0" xfId="0" applyFont="1" applyAlignment="1" applyProtection="1">
      <alignment horizontal="justify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Fill="1" applyBorder="1"/>
    <xf numFmtId="164" fontId="0" fillId="0" borderId="0" xfId="0" applyNumberFormat="1" applyFont="1" applyFill="1" applyBorder="1" applyAlignment="1">
      <alignment horizontal="right"/>
    </xf>
    <xf numFmtId="164" fontId="0" fillId="0" borderId="5" xfId="0" applyNumberFormat="1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0" fillId="0" borderId="0" xfId="3" applyFont="1" applyFill="1" applyAlignment="1">
      <alignment horizontal="justify"/>
    </xf>
    <xf numFmtId="0" fontId="0" fillId="0" borderId="0" xfId="0" applyFont="1" applyAlignment="1"/>
    <xf numFmtId="0" fontId="0" fillId="0" borderId="0" xfId="0" applyAlignment="1"/>
    <xf numFmtId="0" fontId="0" fillId="2" borderId="0" xfId="0" applyFont="1" applyFill="1" applyAlignment="1"/>
    <xf numFmtId="0" fontId="10" fillId="0" borderId="0" xfId="3" applyFont="1" applyFill="1" applyAlignment="1">
      <alignment horizontal="left"/>
    </xf>
    <xf numFmtId="0" fontId="7" fillId="2" borderId="0" xfId="0" applyFont="1" applyFill="1" applyAlignment="1">
      <alignment horizontal="justify" vertical="top"/>
    </xf>
    <xf numFmtId="164" fontId="0" fillId="0" borderId="0" xfId="0" applyNumberFormat="1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Protection="1">
      <protection locked="0"/>
    </xf>
    <xf numFmtId="4" fontId="24" fillId="0" borderId="0" xfId="0" applyNumberFormat="1" applyFont="1" applyAlignment="1" applyProtection="1">
      <protection locked="0"/>
    </xf>
    <xf numFmtId="0" fontId="0" fillId="0" borderId="0" xfId="0" applyFont="1" applyProtection="1">
      <protection locked="0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165" fontId="2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wrapText="1"/>
    </xf>
    <xf numFmtId="4" fontId="1" fillId="0" borderId="0" xfId="0" applyNumberFormat="1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quotePrefix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quotePrefix="1" applyFont="1" applyAlignment="1">
      <alignment horizontal="left" vertical="top"/>
    </xf>
    <xf numFmtId="0" fontId="0" fillId="3" borderId="0" xfId="0" applyFont="1" applyFill="1" applyBorder="1" applyAlignment="1">
      <alignment horizontal="right" vertical="top"/>
    </xf>
    <xf numFmtId="164" fontId="0" fillId="3" borderId="0" xfId="0" applyNumberFormat="1" applyFont="1" applyFill="1" applyBorder="1" applyAlignment="1">
      <alignment horizontal="right"/>
    </xf>
    <xf numFmtId="0" fontId="17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2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11" fillId="2" borderId="0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9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3" borderId="4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</cellXfs>
  <cellStyles count="4">
    <cellStyle name="Normal 3" xfId="1"/>
    <cellStyle name="Normal_Okončana.sit-troškovnik" xfId="2"/>
    <cellStyle name="Normal_Okončana.sit-troškovnik_Sheet1" xfId="3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409424</xdr:colOff>
      <xdr:row>0</xdr:row>
      <xdr:rowOff>155193</xdr:rowOff>
    </xdr:from>
    <xdr:to>
      <xdr:col>2</xdr:col>
      <xdr:colOff>308741</xdr:colOff>
      <xdr:row>4</xdr:row>
      <xdr:rowOff>140916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321" y="155193"/>
          <a:ext cx="556213" cy="747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3"/>
  <sheetViews>
    <sheetView showZeros="0" tabSelected="1" view="pageLayout" zoomScaleNormal="100" workbookViewId="0">
      <selection activeCell="E45" sqref="E45:G48"/>
    </sheetView>
  </sheetViews>
  <sheetFormatPr defaultColWidth="9.140625" defaultRowHeight="15"/>
  <cols>
    <col min="2" max="2" width="9.140625" customWidth="1"/>
    <col min="4" max="4" width="1.28515625" customWidth="1"/>
    <col min="9" max="9" width="13" customWidth="1"/>
    <col min="10" max="11" width="9.140625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</row>
    <row r="2" spans="1:10">
      <c r="A2" s="1"/>
      <c r="B2" s="1"/>
      <c r="C2" s="1"/>
      <c r="D2" s="1"/>
      <c r="E2" s="1"/>
      <c r="F2" s="1"/>
      <c r="G2" s="1"/>
      <c r="H2" s="1"/>
      <c r="I2" s="1"/>
    </row>
    <row r="3" spans="1:10">
      <c r="A3" s="1"/>
      <c r="B3" s="1"/>
      <c r="C3" s="1"/>
      <c r="D3" s="1"/>
      <c r="E3" s="1"/>
      <c r="F3" s="1"/>
      <c r="G3" s="1"/>
      <c r="H3" s="1"/>
      <c r="I3" s="1"/>
    </row>
    <row r="4" spans="1:10">
      <c r="A4" s="1"/>
      <c r="B4" s="1"/>
      <c r="C4" s="1"/>
      <c r="D4" s="1"/>
      <c r="E4" s="1"/>
      <c r="F4" s="1"/>
      <c r="G4" s="1"/>
      <c r="H4" s="1"/>
      <c r="I4" s="1"/>
    </row>
    <row r="5" spans="1:10">
      <c r="A5" s="162"/>
      <c r="B5" s="162"/>
      <c r="C5" s="162"/>
      <c r="D5" s="162"/>
      <c r="E5" s="1"/>
      <c r="F5" s="1"/>
      <c r="G5" s="1"/>
      <c r="H5" s="1"/>
      <c r="I5" s="1"/>
    </row>
    <row r="6" spans="1:10">
      <c r="A6" s="161" t="s">
        <v>0</v>
      </c>
      <c r="B6" s="161"/>
      <c r="C6" s="161"/>
      <c r="D6" s="161"/>
      <c r="E6" s="161"/>
      <c r="F6" s="1"/>
      <c r="G6" s="1"/>
      <c r="H6" s="1"/>
      <c r="I6" s="1"/>
    </row>
    <row r="7" spans="1:10" ht="15" customHeight="1">
      <c r="A7" s="161" t="s">
        <v>303</v>
      </c>
      <c r="B7" s="161"/>
      <c r="C7" s="161"/>
      <c r="D7" s="161"/>
      <c r="E7" s="161"/>
      <c r="F7" s="1"/>
      <c r="G7" s="1"/>
      <c r="H7" s="1"/>
      <c r="I7" s="1"/>
    </row>
    <row r="8" spans="1:10">
      <c r="A8" s="161"/>
      <c r="B8" s="161"/>
      <c r="C8" s="161"/>
      <c r="D8" s="161"/>
      <c r="E8" s="161"/>
      <c r="F8" s="1"/>
      <c r="G8" s="1"/>
      <c r="H8" s="1"/>
      <c r="I8" s="1"/>
    </row>
    <row r="9" spans="1:10">
      <c r="A9" s="162" t="s">
        <v>304</v>
      </c>
      <c r="B9" s="162"/>
      <c r="C9" s="162"/>
      <c r="D9" s="162"/>
      <c r="E9" s="162"/>
      <c r="F9" s="1"/>
      <c r="G9" s="1"/>
      <c r="H9" s="1"/>
      <c r="I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</row>
    <row r="11" spans="1:10" ht="1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10" ht="36" customHeight="1">
      <c r="A12" s="1"/>
      <c r="B12" s="164" t="s">
        <v>1</v>
      </c>
      <c r="C12" s="164"/>
      <c r="D12" s="164"/>
      <c r="E12" s="164"/>
      <c r="F12" s="164"/>
      <c r="G12" s="164"/>
      <c r="H12" s="164"/>
      <c r="I12" s="164"/>
    </row>
    <row r="13" spans="1:10" ht="15" customHeight="1">
      <c r="A13" s="1"/>
      <c r="B13" s="7"/>
      <c r="C13" s="7"/>
      <c r="D13" s="7"/>
      <c r="E13" s="7"/>
      <c r="F13" s="7"/>
      <c r="G13" s="7"/>
      <c r="H13" s="7"/>
      <c r="I13" s="7"/>
    </row>
    <row r="14" spans="1:10" ht="15" customHeight="1">
      <c r="A14" s="2"/>
      <c r="B14" s="2"/>
      <c r="C14" s="2"/>
      <c r="D14" s="1"/>
      <c r="E14" s="1"/>
      <c r="F14" s="1"/>
      <c r="G14" s="1"/>
      <c r="H14" s="1"/>
      <c r="I14" s="1"/>
    </row>
    <row r="15" spans="1:10">
      <c r="A15" s="163" t="s">
        <v>306</v>
      </c>
      <c r="B15" s="163"/>
      <c r="C15" s="163"/>
      <c r="D15" s="1"/>
      <c r="E15" s="158" t="s">
        <v>307</v>
      </c>
      <c r="F15" s="158"/>
      <c r="G15" s="158"/>
      <c r="H15" s="158"/>
      <c r="I15" s="158"/>
      <c r="J15" s="158"/>
    </row>
    <row r="16" spans="1:10" ht="5.25" customHeight="1">
      <c r="A16" s="2"/>
      <c r="B16" s="2"/>
      <c r="C16" s="2"/>
      <c r="D16" s="1"/>
      <c r="E16" s="3"/>
      <c r="F16" s="3"/>
      <c r="G16" s="3"/>
      <c r="H16" s="3"/>
      <c r="I16" s="3"/>
      <c r="J16" s="4"/>
    </row>
    <row r="17" spans="1:10">
      <c r="A17" s="163" t="s">
        <v>3</v>
      </c>
      <c r="B17" s="163"/>
      <c r="C17" s="163"/>
      <c r="D17" s="1"/>
      <c r="E17" s="158">
        <v>95131524528</v>
      </c>
      <c r="F17" s="158"/>
      <c r="G17" s="158"/>
      <c r="H17" s="158"/>
      <c r="I17" s="158"/>
      <c r="J17" s="158"/>
    </row>
    <row r="18" spans="1:10">
      <c r="A18" s="2"/>
      <c r="B18" s="2"/>
      <c r="C18" s="2"/>
      <c r="D18" s="1"/>
      <c r="E18" s="3"/>
      <c r="F18" s="3"/>
      <c r="G18" s="3"/>
      <c r="H18" s="3"/>
      <c r="I18" s="3"/>
      <c r="J18" s="4"/>
    </row>
    <row r="19" spans="1:10">
      <c r="A19" s="163" t="s">
        <v>2</v>
      </c>
      <c r="B19" s="163"/>
      <c r="C19" s="163"/>
      <c r="D19" s="1"/>
      <c r="E19" s="158" t="s">
        <v>190</v>
      </c>
      <c r="F19" s="158"/>
      <c r="G19" s="158"/>
      <c r="H19" s="158"/>
      <c r="I19" s="158"/>
      <c r="J19" s="158"/>
    </row>
    <row r="20" spans="1:10" ht="5.25" customHeight="1">
      <c r="A20" s="2"/>
      <c r="B20" s="2"/>
      <c r="C20" s="2"/>
      <c r="D20" s="1"/>
      <c r="E20" s="3"/>
      <c r="F20" s="3"/>
      <c r="G20" s="3"/>
      <c r="H20" s="3"/>
      <c r="I20" s="3"/>
      <c r="J20" s="4"/>
    </row>
    <row r="21" spans="1:10" ht="15" customHeight="1">
      <c r="A21" s="163" t="s">
        <v>4</v>
      </c>
      <c r="B21" s="163"/>
      <c r="C21" s="163"/>
      <c r="D21" s="1"/>
      <c r="E21" s="158" t="s">
        <v>191</v>
      </c>
      <c r="F21" s="158"/>
      <c r="G21" s="158"/>
      <c r="H21" s="158"/>
      <c r="I21" s="158"/>
      <c r="J21" s="158"/>
    </row>
    <row r="22" spans="1:10" ht="5.25" customHeight="1">
      <c r="A22" s="2"/>
      <c r="B22" s="2"/>
      <c r="C22" s="2"/>
      <c r="D22" s="1"/>
      <c r="E22" s="3"/>
      <c r="F22" s="3"/>
      <c r="G22" s="3"/>
      <c r="H22" s="3"/>
      <c r="I22" s="3"/>
      <c r="J22" s="4"/>
    </row>
    <row r="23" spans="1:10">
      <c r="A23" s="163" t="s">
        <v>5</v>
      </c>
      <c r="B23" s="163"/>
      <c r="C23" s="163"/>
      <c r="D23" s="1"/>
      <c r="E23" s="158" t="s">
        <v>212</v>
      </c>
      <c r="F23" s="158"/>
      <c r="G23" s="158"/>
      <c r="H23" s="158"/>
      <c r="I23" s="158"/>
      <c r="J23" s="158"/>
    </row>
    <row r="24" spans="1:10" ht="5.25" customHeight="1">
      <c r="A24" s="2"/>
      <c r="B24" s="2"/>
      <c r="C24" s="2"/>
      <c r="D24" s="1"/>
      <c r="E24" s="3"/>
      <c r="F24" s="3"/>
      <c r="G24" s="3"/>
      <c r="H24" s="3"/>
      <c r="I24" s="3"/>
      <c r="J24" s="4"/>
    </row>
    <row r="25" spans="1:10">
      <c r="A25" s="163" t="s">
        <v>12</v>
      </c>
      <c r="B25" s="163"/>
      <c r="C25" s="163"/>
      <c r="D25" s="1"/>
      <c r="E25" s="158"/>
      <c r="F25" s="158"/>
      <c r="G25" s="158"/>
      <c r="H25" s="158"/>
      <c r="I25" s="158"/>
      <c r="J25" s="158"/>
    </row>
    <row r="26" spans="1:10" ht="5.25" customHeight="1">
      <c r="A26" s="2"/>
      <c r="B26" s="2"/>
      <c r="C26" s="2"/>
      <c r="D26" s="1"/>
      <c r="E26" s="3"/>
      <c r="F26" s="3"/>
      <c r="G26" s="3"/>
      <c r="H26" s="3"/>
      <c r="I26" s="3"/>
      <c r="J26" s="4"/>
    </row>
    <row r="27" spans="1:10">
      <c r="A27" s="163" t="s">
        <v>6</v>
      </c>
      <c r="B27" s="163"/>
      <c r="C27" s="163"/>
      <c r="D27" s="1"/>
      <c r="E27" s="171" t="s">
        <v>242</v>
      </c>
      <c r="F27" s="171"/>
      <c r="G27" s="171"/>
      <c r="H27" s="171"/>
      <c r="I27" s="171"/>
      <c r="J27" s="171"/>
    </row>
    <row r="28" spans="1:10" ht="5.25" customHeight="1">
      <c r="A28" s="2"/>
      <c r="B28" s="2"/>
      <c r="C28" s="2"/>
      <c r="D28" s="1"/>
      <c r="E28" s="3"/>
      <c r="F28" s="3"/>
      <c r="G28" s="3"/>
      <c r="H28" s="3"/>
      <c r="I28" s="3"/>
      <c r="J28" s="4"/>
    </row>
    <row r="29" spans="1:10">
      <c r="A29" s="163" t="s">
        <v>7</v>
      </c>
      <c r="B29" s="163"/>
      <c r="C29" s="163"/>
      <c r="D29" s="1"/>
      <c r="E29" s="158" t="s">
        <v>213</v>
      </c>
      <c r="F29" s="158"/>
      <c r="G29" s="158"/>
      <c r="H29" s="158"/>
      <c r="I29" s="158"/>
      <c r="J29" s="158"/>
    </row>
    <row r="30" spans="1:10" ht="5.25" customHeight="1">
      <c r="A30" s="2"/>
      <c r="B30" s="2"/>
      <c r="C30" s="2"/>
      <c r="D30" s="1"/>
      <c r="E30" s="3"/>
      <c r="F30" s="3"/>
      <c r="G30" s="3"/>
      <c r="H30" s="3"/>
      <c r="I30" s="3"/>
      <c r="J30" s="4"/>
    </row>
    <row r="31" spans="1:10">
      <c r="A31" s="163" t="s">
        <v>8</v>
      </c>
      <c r="B31" s="163"/>
      <c r="C31" s="163"/>
      <c r="D31" s="1"/>
      <c r="E31" s="158" t="s">
        <v>214</v>
      </c>
      <c r="F31" s="158"/>
      <c r="G31" s="158"/>
      <c r="H31" s="158"/>
      <c r="I31" s="158"/>
      <c r="J31" s="158"/>
    </row>
    <row r="32" spans="1:10" ht="5.25" customHeight="1">
      <c r="A32" s="2"/>
      <c r="B32" s="2"/>
      <c r="C32" s="2"/>
      <c r="D32" s="1"/>
      <c r="E32" s="3"/>
      <c r="F32" s="3"/>
      <c r="G32" s="3"/>
      <c r="H32" s="3"/>
      <c r="I32" s="3"/>
      <c r="J32" s="4"/>
    </row>
    <row r="33" spans="1:10" ht="15" customHeight="1">
      <c r="A33" s="163" t="s">
        <v>10</v>
      </c>
      <c r="B33" s="163"/>
      <c r="C33" s="163"/>
      <c r="D33" s="1"/>
      <c r="E33" s="158"/>
      <c r="F33" s="158"/>
      <c r="G33" s="158"/>
      <c r="H33" s="158"/>
      <c r="I33" s="158"/>
      <c r="J33" s="158"/>
    </row>
    <row r="34" spans="1:10" ht="5.25" customHeight="1">
      <c r="A34" s="2"/>
      <c r="B34" s="2"/>
      <c r="C34" s="2"/>
      <c r="D34" s="1"/>
      <c r="E34" s="3"/>
      <c r="F34" s="3"/>
      <c r="G34" s="3"/>
      <c r="H34" s="3"/>
      <c r="I34" s="3"/>
      <c r="J34" s="4"/>
    </row>
    <row r="35" spans="1:10">
      <c r="A35" s="163" t="s">
        <v>9</v>
      </c>
      <c r="B35" s="163"/>
      <c r="C35" s="163"/>
      <c r="D35" s="1"/>
      <c r="E35" s="158" t="s">
        <v>24</v>
      </c>
      <c r="F35" s="158"/>
      <c r="G35" s="158"/>
      <c r="H35" s="158"/>
      <c r="I35" s="158"/>
      <c r="J35" s="158"/>
    </row>
    <row r="36" spans="1:10">
      <c r="A36" s="2"/>
      <c r="B36" s="2"/>
      <c r="C36" s="2"/>
      <c r="D36" s="1"/>
      <c r="E36" s="3"/>
      <c r="F36" s="3"/>
      <c r="G36" s="3"/>
      <c r="H36" s="3"/>
      <c r="I36" s="3"/>
      <c r="J36" s="3"/>
    </row>
    <row r="37" spans="1:10" ht="15" customHeight="1">
      <c r="A37" s="30"/>
      <c r="B37" s="30"/>
      <c r="C37" s="30"/>
      <c r="D37" s="32"/>
      <c r="E37" s="159"/>
      <c r="F37" s="159"/>
      <c r="G37" s="159"/>
      <c r="H37" s="31"/>
      <c r="I37" s="31"/>
      <c r="J37" s="4"/>
    </row>
    <row r="38" spans="1:10" ht="15" customHeight="1">
      <c r="A38" s="163" t="s">
        <v>11</v>
      </c>
      <c r="B38" s="163"/>
      <c r="C38" s="163"/>
      <c r="D38" s="8"/>
      <c r="E38" s="160"/>
      <c r="F38" s="160"/>
      <c r="G38" s="160"/>
      <c r="H38" s="21"/>
      <c r="I38" s="21"/>
      <c r="J38" s="21"/>
    </row>
    <row r="39" spans="1:10" ht="15" customHeight="1">
      <c r="A39" s="30"/>
      <c r="B39" s="30"/>
      <c r="C39" s="30"/>
      <c r="D39" s="8"/>
      <c r="E39" s="159"/>
      <c r="F39" s="159"/>
      <c r="G39" s="159"/>
      <c r="H39" s="21"/>
      <c r="I39" s="21"/>
      <c r="J39" s="21"/>
    </row>
    <row r="40" spans="1:10" ht="15" customHeight="1">
      <c r="A40" s="163" t="s">
        <v>44</v>
      </c>
      <c r="B40" s="163"/>
      <c r="C40" s="163"/>
      <c r="D40" s="8"/>
      <c r="E40" s="160"/>
      <c r="F40" s="160"/>
      <c r="G40" s="160"/>
      <c r="H40" s="21"/>
      <c r="I40" s="21"/>
      <c r="J40" s="21"/>
    </row>
    <row r="41" spans="1:10" ht="15" customHeight="1">
      <c r="A41" s="5"/>
      <c r="B41" s="5"/>
      <c r="C41" s="5"/>
      <c r="D41" s="6"/>
      <c r="E41" s="159"/>
      <c r="F41" s="159"/>
      <c r="G41" s="159"/>
      <c r="H41" s="19"/>
      <c r="I41" s="19"/>
      <c r="J41" s="20"/>
    </row>
    <row r="42" spans="1:10">
      <c r="A42" s="5"/>
      <c r="B42" s="5"/>
      <c r="C42" s="2" t="s">
        <v>3</v>
      </c>
      <c r="D42" s="6"/>
      <c r="E42" s="160"/>
      <c r="F42" s="160"/>
      <c r="G42" s="160"/>
      <c r="H42" s="19"/>
      <c r="I42" s="19"/>
      <c r="J42" s="20"/>
    </row>
    <row r="43" spans="1:10" ht="15" customHeight="1">
      <c r="A43" s="5"/>
      <c r="B43" s="5"/>
      <c r="C43" s="5"/>
      <c r="D43" s="6"/>
      <c r="E43" s="159"/>
      <c r="F43" s="159"/>
      <c r="G43" s="159"/>
      <c r="H43" s="19"/>
      <c r="I43" s="19"/>
      <c r="J43" s="20"/>
    </row>
    <row r="44" spans="1:10" ht="15" customHeight="1">
      <c r="A44" s="163" t="s">
        <v>13</v>
      </c>
      <c r="B44" s="163"/>
      <c r="C44" s="163"/>
      <c r="D44" s="6"/>
      <c r="E44" s="160"/>
      <c r="F44" s="160"/>
      <c r="G44" s="160"/>
      <c r="H44" s="19"/>
      <c r="I44" s="19"/>
      <c r="J44" s="20"/>
    </row>
    <row r="45" spans="1:10" ht="15" customHeight="1">
      <c r="A45" s="9"/>
      <c r="B45" s="9"/>
      <c r="C45" s="9"/>
      <c r="D45" s="6"/>
      <c r="E45" s="165"/>
      <c r="F45" s="165"/>
      <c r="G45" s="165"/>
      <c r="H45" s="19"/>
      <c r="I45" s="19"/>
      <c r="J45" s="20"/>
    </row>
    <row r="46" spans="1:10" ht="15" customHeight="1">
      <c r="A46" s="168" t="s">
        <v>14</v>
      </c>
      <c r="B46" s="168"/>
      <c r="C46" s="168"/>
      <c r="D46" s="6"/>
      <c r="E46" s="166"/>
      <c r="F46" s="166"/>
      <c r="G46" s="166"/>
      <c r="H46" s="19"/>
      <c r="I46" s="19"/>
      <c r="J46" s="20"/>
    </row>
    <row r="47" spans="1:10" ht="15" customHeight="1">
      <c r="A47" s="35"/>
      <c r="B47" s="35"/>
      <c r="C47" s="35"/>
      <c r="D47" s="6"/>
      <c r="E47" s="166"/>
      <c r="F47" s="166"/>
      <c r="G47" s="166"/>
      <c r="H47" s="19"/>
      <c r="I47" s="19"/>
      <c r="J47" s="20"/>
    </row>
    <row r="48" spans="1:10" ht="15" customHeight="1">
      <c r="A48" s="9"/>
      <c r="B48" s="9"/>
      <c r="C48" s="9"/>
      <c r="D48" s="6"/>
      <c r="E48" s="166"/>
      <c r="F48" s="166"/>
      <c r="G48" s="166"/>
      <c r="H48" s="19"/>
      <c r="I48" s="19"/>
      <c r="J48" s="20"/>
    </row>
    <row r="49" spans="1:10">
      <c r="A49" s="168" t="s">
        <v>34</v>
      </c>
      <c r="B49" s="168"/>
      <c r="C49" s="168"/>
      <c r="D49" s="6"/>
      <c r="E49" s="169">
        <f>troškovnik!F412</f>
        <v>0</v>
      </c>
      <c r="F49" s="169"/>
      <c r="G49" s="169"/>
      <c r="H49" s="19"/>
      <c r="I49" s="19"/>
      <c r="J49" s="20"/>
    </row>
    <row r="50" spans="1:10" ht="15" customHeight="1">
      <c r="A50" s="9"/>
      <c r="B50" s="9"/>
      <c r="C50" s="9"/>
      <c r="D50" s="6"/>
      <c r="E50" s="18"/>
      <c r="F50" s="18"/>
      <c r="G50" s="18"/>
      <c r="H50" s="19"/>
      <c r="I50" s="19"/>
      <c r="J50" s="20"/>
    </row>
    <row r="51" spans="1:10">
      <c r="A51" s="168" t="s">
        <v>15</v>
      </c>
      <c r="B51" s="168"/>
      <c r="C51" s="168"/>
      <c r="D51" s="10"/>
      <c r="E51" s="170">
        <f>troškovnik!F414</f>
        <v>0</v>
      </c>
      <c r="F51" s="170"/>
      <c r="G51" s="170"/>
      <c r="H51" s="18"/>
      <c r="I51" s="18"/>
      <c r="J51" s="17"/>
    </row>
    <row r="52" spans="1:10" ht="15" customHeight="1">
      <c r="A52" s="24"/>
      <c r="B52" s="24"/>
      <c r="C52" s="24"/>
      <c r="D52" s="10"/>
      <c r="E52" s="18"/>
      <c r="F52" s="18"/>
      <c r="G52" s="18"/>
      <c r="H52" s="18"/>
      <c r="I52" s="18"/>
      <c r="J52" s="17"/>
    </row>
    <row r="53" spans="1:10" ht="15" customHeight="1">
      <c r="A53" s="26"/>
      <c r="B53" s="26"/>
      <c r="C53" s="26"/>
      <c r="D53" s="26"/>
      <c r="E53" s="167" t="s">
        <v>305</v>
      </c>
      <c r="F53" s="167"/>
      <c r="G53" s="167"/>
      <c r="H53" s="26"/>
      <c r="I53" s="26"/>
      <c r="J53" s="26"/>
    </row>
    <row r="54" spans="1:10" ht="15" customHeight="1"/>
    <row r="56" spans="1:10" ht="15" customHeight="1"/>
    <row r="58" spans="1:10" ht="15" customHeight="1"/>
    <row r="60" spans="1:10" ht="15" customHeight="1"/>
    <row r="63" spans="1:10" ht="15" customHeight="1"/>
  </sheetData>
  <sheetProtection password="CE28" sheet="1" objects="1" scenarios="1" selectLockedCells="1"/>
  <mergeCells count="41">
    <mergeCell ref="E45:G48"/>
    <mergeCell ref="E53:G53"/>
    <mergeCell ref="A25:C25"/>
    <mergeCell ref="E25:J25"/>
    <mergeCell ref="A46:C46"/>
    <mergeCell ref="A49:C49"/>
    <mergeCell ref="E49:G49"/>
    <mergeCell ref="A51:C51"/>
    <mergeCell ref="E51:G51"/>
    <mergeCell ref="A40:C40"/>
    <mergeCell ref="A38:C38"/>
    <mergeCell ref="A44:C44"/>
    <mergeCell ref="E27:J27"/>
    <mergeCell ref="A29:C29"/>
    <mergeCell ref="E29:J29"/>
    <mergeCell ref="A31:C31"/>
    <mergeCell ref="E43:G44"/>
    <mergeCell ref="A5:D5"/>
    <mergeCell ref="A6:E6"/>
    <mergeCell ref="A17:C17"/>
    <mergeCell ref="E17:J17"/>
    <mergeCell ref="B12:I12"/>
    <mergeCell ref="A15:C15"/>
    <mergeCell ref="E15:J15"/>
    <mergeCell ref="A19:C19"/>
    <mergeCell ref="E19:J19"/>
    <mergeCell ref="A33:C33"/>
    <mergeCell ref="E33:J33"/>
    <mergeCell ref="A27:C27"/>
    <mergeCell ref="E31:J31"/>
    <mergeCell ref="E41:G42"/>
    <mergeCell ref="A35:C35"/>
    <mergeCell ref="E35:J35"/>
    <mergeCell ref="E37:G38"/>
    <mergeCell ref="E39:G40"/>
    <mergeCell ref="A7:E8"/>
    <mergeCell ref="A9:E9"/>
    <mergeCell ref="A21:C21"/>
    <mergeCell ref="E21:J21"/>
    <mergeCell ref="A23:C23"/>
    <mergeCell ref="E23:J2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45"/>
  <sheetViews>
    <sheetView showGridLines="0" view="pageLayout" topLeftCell="A4" zoomScaleNormal="100" workbookViewId="0">
      <selection activeCell="E25" sqref="E25:J39"/>
    </sheetView>
  </sheetViews>
  <sheetFormatPr defaultRowHeight="15"/>
  <cols>
    <col min="1" max="1" width="3.5703125" customWidth="1"/>
    <col min="2" max="2" width="1" customWidth="1"/>
    <col min="3" max="3" width="48" customWidth="1"/>
    <col min="4" max="4" width="1" customWidth="1"/>
    <col min="5" max="5" width="7.42578125" customWidth="1"/>
    <col min="6" max="6" width="1" customWidth="1"/>
    <col min="7" max="7" width="7.28515625" customWidth="1"/>
    <col min="8" max="8" width="1" customWidth="1"/>
    <col min="9" max="9" width="7.28515625" customWidth="1"/>
    <col min="10" max="10" width="1" customWidth="1"/>
    <col min="11" max="11" width="8.5703125" customWidth="1"/>
  </cols>
  <sheetData>
    <row r="1" spans="1:11" ht="11.2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>
      <c r="A2" s="172" t="s">
        <v>35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7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34" customFormat="1" ht="30" customHeight="1">
      <c r="A4" s="173" t="s">
        <v>52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</row>
    <row r="5" spans="1:11" ht="30" customHeight="1">
      <c r="A5" s="173" t="s">
        <v>53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</row>
    <row r="6" spans="1:11" ht="15" customHeight="1">
      <c r="A6" s="175" t="s">
        <v>47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</row>
    <row r="7" spans="1:11" ht="29.25" customHeight="1">
      <c r="A7" s="173" t="s">
        <v>48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</row>
    <row r="8" spans="1:11">
      <c r="A8" s="173" t="s">
        <v>36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</row>
    <row r="9" spans="1:11" ht="30" customHeight="1">
      <c r="A9" s="173" t="s">
        <v>49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</row>
    <row r="10" spans="1:11" ht="30" customHeight="1">
      <c r="A10" s="173" t="s">
        <v>46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</row>
    <row r="11" spans="1:11">
      <c r="A11" s="173" t="s">
        <v>45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</row>
    <row r="12" spans="1:11" ht="30" customHeight="1">
      <c r="A12" s="173" t="s">
        <v>54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</row>
    <row r="13" spans="1:11" ht="48.75" customHeight="1">
      <c r="A13" s="173" t="s">
        <v>50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</row>
    <row r="14" spans="1:11" ht="30" customHeight="1">
      <c r="A14" s="173" t="s">
        <v>55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</row>
    <row r="15" spans="1:11" ht="11.2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>
      <c r="A16" s="174" t="s">
        <v>37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</row>
    <row r="17" spans="1:11" ht="7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30" customHeight="1">
      <c r="A18" s="173" t="s">
        <v>51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</row>
    <row r="19" spans="1:11" ht="3.7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1:11">
      <c r="A20" s="173" t="s">
        <v>38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</row>
    <row r="21" spans="1:11">
      <c r="A21" s="23"/>
      <c r="B21" s="23"/>
      <c r="C21" s="173" t="s">
        <v>39</v>
      </c>
      <c r="D21" s="158"/>
      <c r="E21" s="158"/>
      <c r="F21" s="158"/>
      <c r="G21" s="158"/>
      <c r="H21" s="158"/>
      <c r="I21" s="158"/>
      <c r="J21" s="158"/>
      <c r="K21" s="158"/>
    </row>
    <row r="22" spans="1:11" ht="30" customHeight="1">
      <c r="A22" s="28"/>
      <c r="B22" s="28"/>
      <c r="C22" s="173" t="s">
        <v>40</v>
      </c>
      <c r="D22" s="158"/>
      <c r="E22" s="158"/>
      <c r="F22" s="158"/>
      <c r="G22" s="158"/>
      <c r="H22" s="158"/>
      <c r="I22" s="158"/>
      <c r="J22" s="158"/>
      <c r="K22" s="158"/>
    </row>
    <row r="23" spans="1:11">
      <c r="A23" s="28"/>
      <c r="B23" s="28"/>
      <c r="C23" s="173" t="s">
        <v>41</v>
      </c>
      <c r="D23" s="158"/>
      <c r="E23" s="158"/>
      <c r="F23" s="158"/>
      <c r="G23" s="158"/>
      <c r="H23" s="158"/>
      <c r="I23" s="158"/>
      <c r="J23" s="158"/>
      <c r="K23" s="158"/>
    </row>
    <row r="24" spans="1:11" ht="30" customHeight="1">
      <c r="A24" s="28"/>
      <c r="B24" s="28"/>
      <c r="C24" s="173" t="s">
        <v>42</v>
      </c>
      <c r="D24" s="158"/>
      <c r="E24" s="158"/>
      <c r="F24" s="158"/>
      <c r="G24" s="158"/>
      <c r="H24" s="158"/>
      <c r="I24" s="158"/>
      <c r="J24" s="158"/>
      <c r="K24" s="158"/>
    </row>
    <row r="25" spans="1:11" ht="11.25" customHeight="1">
      <c r="A25" s="28"/>
      <c r="B25" s="28"/>
      <c r="C25" s="28"/>
      <c r="D25" s="28"/>
      <c r="E25" s="159"/>
      <c r="F25" s="159"/>
      <c r="G25" s="159"/>
      <c r="H25" s="159"/>
      <c r="I25" s="159"/>
      <c r="J25" s="159"/>
      <c r="K25" s="28"/>
    </row>
    <row r="26" spans="1:11">
      <c r="A26" s="28"/>
      <c r="B26" s="28"/>
      <c r="C26" s="27" t="s">
        <v>43</v>
      </c>
      <c r="D26" s="28"/>
      <c r="E26" s="160"/>
      <c r="F26" s="160"/>
      <c r="G26" s="160"/>
      <c r="H26" s="160"/>
      <c r="I26" s="160"/>
      <c r="J26" s="160"/>
      <c r="K26" s="28"/>
    </row>
    <row r="27" spans="1:11" ht="15" customHeight="1">
      <c r="A27" s="28"/>
      <c r="B27" s="28"/>
      <c r="C27" s="28"/>
      <c r="D27" s="28"/>
      <c r="E27" s="159"/>
      <c r="F27" s="159"/>
      <c r="G27" s="159"/>
      <c r="H27" s="159"/>
      <c r="I27" s="159"/>
      <c r="J27" s="159"/>
      <c r="K27" s="28"/>
    </row>
    <row r="28" spans="1:11">
      <c r="A28" s="28"/>
      <c r="B28" s="28"/>
      <c r="C28" s="27" t="s">
        <v>11</v>
      </c>
      <c r="D28" s="23"/>
      <c r="E28" s="160"/>
      <c r="F28" s="160"/>
      <c r="G28" s="160"/>
      <c r="H28" s="160"/>
      <c r="I28" s="160"/>
      <c r="J28" s="160"/>
      <c r="K28" s="28"/>
    </row>
    <row r="29" spans="1:11">
      <c r="A29" s="28"/>
      <c r="B29" s="28"/>
      <c r="C29" s="5"/>
      <c r="D29" s="5"/>
      <c r="E29" s="159"/>
      <c r="F29" s="159"/>
      <c r="G29" s="159"/>
      <c r="H29" s="159"/>
      <c r="I29" s="159"/>
      <c r="J29" s="159"/>
      <c r="K29" s="28"/>
    </row>
    <row r="30" spans="1:11">
      <c r="A30" s="31"/>
      <c r="B30" s="31"/>
      <c r="C30" s="30" t="s">
        <v>44</v>
      </c>
      <c r="D30" s="5"/>
      <c r="E30" s="160"/>
      <c r="F30" s="160"/>
      <c r="G30" s="160"/>
      <c r="H30" s="160"/>
      <c r="I30" s="160"/>
      <c r="J30" s="160"/>
      <c r="K30" s="31"/>
    </row>
    <row r="31" spans="1:11">
      <c r="A31" s="31"/>
      <c r="B31" s="31"/>
      <c r="C31" s="5"/>
      <c r="D31" s="5"/>
      <c r="E31" s="159"/>
      <c r="F31" s="159"/>
      <c r="G31" s="159"/>
      <c r="H31" s="159"/>
      <c r="I31" s="159"/>
      <c r="J31" s="159"/>
      <c r="K31" s="31"/>
    </row>
    <row r="32" spans="1:11">
      <c r="A32" s="28"/>
      <c r="B32" s="28"/>
      <c r="C32" s="27" t="s">
        <v>3</v>
      </c>
      <c r="D32" s="5"/>
      <c r="E32" s="160"/>
      <c r="F32" s="160"/>
      <c r="G32" s="160"/>
      <c r="H32" s="160"/>
      <c r="I32" s="160"/>
      <c r="J32" s="160"/>
      <c r="K32" s="28"/>
    </row>
    <row r="33" spans="1:11" ht="15" customHeight="1">
      <c r="A33" s="28"/>
      <c r="B33" s="28"/>
      <c r="C33" s="5"/>
      <c r="D33" s="5"/>
      <c r="E33" s="159"/>
      <c r="F33" s="159"/>
      <c r="G33" s="159"/>
      <c r="H33" s="159"/>
      <c r="I33" s="159"/>
      <c r="J33" s="159"/>
      <c r="K33" s="28"/>
    </row>
    <row r="34" spans="1:11">
      <c r="A34" s="28"/>
      <c r="B34" s="28"/>
      <c r="C34" s="27" t="s">
        <v>13</v>
      </c>
      <c r="D34" s="23"/>
      <c r="E34" s="160"/>
      <c r="F34" s="160"/>
      <c r="G34" s="160"/>
      <c r="H34" s="160"/>
      <c r="I34" s="160"/>
      <c r="J34" s="160"/>
      <c r="K34" s="28"/>
    </row>
    <row r="35" spans="1:11" ht="15" customHeight="1">
      <c r="A35" s="28"/>
      <c r="B35" s="28"/>
      <c r="C35" s="29"/>
      <c r="D35" s="29"/>
      <c r="E35" s="165"/>
      <c r="F35" s="165"/>
      <c r="G35" s="165"/>
      <c r="H35" s="165"/>
      <c r="I35" s="165"/>
      <c r="J35" s="165"/>
      <c r="K35" s="28"/>
    </row>
    <row r="36" spans="1:11">
      <c r="A36" s="28"/>
      <c r="B36" s="28"/>
      <c r="C36" s="29" t="s">
        <v>14</v>
      </c>
      <c r="D36" s="10"/>
      <c r="E36" s="166"/>
      <c r="F36" s="166"/>
      <c r="G36" s="166"/>
      <c r="H36" s="166"/>
      <c r="I36" s="166"/>
      <c r="J36" s="166"/>
      <c r="K36" s="28"/>
    </row>
    <row r="37" spans="1:11">
      <c r="A37" s="28"/>
      <c r="B37" s="28"/>
      <c r="C37" s="27"/>
      <c r="D37" s="28"/>
      <c r="E37" s="166"/>
      <c r="F37" s="166"/>
      <c r="G37" s="166"/>
      <c r="H37" s="166"/>
      <c r="I37" s="166"/>
      <c r="J37" s="166"/>
      <c r="K37" s="28"/>
    </row>
    <row r="38" spans="1:11">
      <c r="A38" s="28"/>
      <c r="B38" s="28"/>
      <c r="C38" s="27"/>
      <c r="D38" s="28"/>
      <c r="E38" s="166"/>
      <c r="F38" s="166"/>
      <c r="G38" s="166"/>
      <c r="H38" s="166"/>
      <c r="I38" s="166"/>
      <c r="J38" s="166"/>
      <c r="K38" s="28"/>
    </row>
    <row r="39" spans="1:11">
      <c r="A39" s="28"/>
      <c r="B39" s="28"/>
      <c r="C39" s="28"/>
      <c r="D39" s="28"/>
      <c r="E39" s="166"/>
      <c r="F39" s="166"/>
      <c r="G39" s="166"/>
      <c r="H39" s="166"/>
      <c r="I39" s="166"/>
      <c r="J39" s="166"/>
      <c r="K39" s="28"/>
    </row>
    <row r="40" spans="1:1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1:1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</row>
    <row r="43" spans="1:1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6" spans="1:1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</row>
    <row r="47" spans="1:1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</row>
    <row r="48" spans="1:1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</row>
    <row r="49" spans="1:1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</row>
    <row r="50" spans="1:1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</row>
    <row r="51" spans="1:1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2" spans="1:1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</row>
    <row r="53" spans="1:1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</row>
    <row r="54" spans="1:1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pans="1:1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</row>
    <row r="56" spans="1:1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pans="1:1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1:1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</row>
    <row r="59" spans="1:1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</row>
    <row r="60" spans="1:1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spans="1:1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  <row r="152" spans="1:1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</row>
    <row r="153" spans="1:1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</row>
    <row r="154" spans="1:1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</row>
    <row r="155" spans="1:1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</row>
    <row r="156" spans="1:1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</row>
    <row r="157" spans="1:1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</row>
    <row r="158" spans="1:1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</row>
    <row r="159" spans="1:1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</row>
    <row r="160" spans="1:1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</row>
    <row r="161" spans="1:1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</row>
    <row r="162" spans="1:1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</row>
    <row r="163" spans="1:1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</row>
    <row r="164" spans="1:1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</row>
    <row r="165" spans="1:1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</row>
    <row r="166" spans="1:1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</row>
    <row r="167" spans="1:1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</row>
    <row r="168" spans="1:1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</row>
    <row r="169" spans="1:1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</row>
    <row r="170" spans="1:1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</row>
    <row r="171" spans="1:1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</row>
    <row r="172" spans="1:1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</row>
    <row r="173" spans="1:1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</row>
    <row r="174" spans="1:1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</row>
    <row r="175" spans="1:1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</row>
    <row r="176" spans="1:1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</row>
    <row r="177" spans="1:1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</row>
    <row r="178" spans="1:1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</row>
    <row r="179" spans="1:1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</row>
    <row r="180" spans="1:1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</row>
    <row r="181" spans="1:1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</row>
    <row r="182" spans="1:1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</row>
    <row r="183" spans="1:1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</row>
    <row r="184" spans="1:1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</row>
    <row r="185" spans="1:1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</row>
    <row r="186" spans="1:1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</row>
    <row r="187" spans="1:1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</row>
    <row r="188" spans="1:1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</row>
    <row r="189" spans="1:1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</row>
    <row r="190" spans="1:1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</row>
    <row r="191" spans="1:1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</row>
    <row r="192" spans="1:1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</row>
    <row r="193" spans="1:1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</row>
    <row r="194" spans="1:1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</row>
    <row r="195" spans="1:1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</row>
    <row r="196" spans="1:1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</row>
    <row r="197" spans="1:1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</row>
    <row r="198" spans="1:1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</row>
    <row r="199" spans="1:1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</row>
    <row r="200" spans="1:1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</row>
    <row r="201" spans="1:1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</row>
    <row r="202" spans="1:1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</row>
    <row r="203" spans="1:1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</row>
    <row r="204" spans="1:1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</row>
    <row r="205" spans="1:1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</row>
    <row r="206" spans="1:1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</row>
    <row r="207" spans="1:1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</row>
    <row r="208" spans="1:1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</row>
    <row r="209" spans="1:1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</row>
    <row r="210" spans="1:1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</row>
    <row r="211" spans="1:1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</row>
    <row r="212" spans="1:1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</row>
    <row r="213" spans="1:1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</row>
    <row r="214" spans="1:1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</row>
    <row r="215" spans="1:1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</row>
    <row r="216" spans="1:1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</row>
    <row r="217" spans="1:1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</row>
    <row r="218" spans="1:1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</row>
    <row r="219" spans="1:1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</row>
    <row r="220" spans="1:1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</row>
    <row r="221" spans="1:1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</row>
    <row r="222" spans="1:1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</row>
    <row r="223" spans="1:1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</row>
    <row r="224" spans="1:1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</row>
    <row r="225" spans="1:1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</row>
    <row r="226" spans="1:1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</row>
    <row r="227" spans="1:1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</row>
    <row r="228" spans="1:1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</row>
    <row r="229" spans="1:1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</row>
    <row r="230" spans="1:1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</row>
    <row r="231" spans="1:1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</row>
    <row r="232" spans="1:1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</row>
    <row r="233" spans="1:1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</row>
    <row r="234" spans="1:1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</row>
    <row r="235" spans="1:1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</row>
    <row r="236" spans="1:1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</row>
    <row r="237" spans="1:1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</row>
    <row r="238" spans="1:1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</row>
    <row r="239" spans="1:1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</row>
    <row r="240" spans="1:1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</row>
    <row r="241" spans="1:1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</row>
    <row r="242" spans="1:1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</row>
    <row r="243" spans="1:1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</row>
    <row r="244" spans="1:1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</row>
    <row r="245" spans="1:1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</row>
  </sheetData>
  <sheetProtection password="CE28" sheet="1" objects="1" scenarios="1" selectLockedCells="1"/>
  <mergeCells count="25">
    <mergeCell ref="C21:K21"/>
    <mergeCell ref="C22:K22"/>
    <mergeCell ref="A18:K18"/>
    <mergeCell ref="A20:K20"/>
    <mergeCell ref="E35:J39"/>
    <mergeCell ref="E27:J28"/>
    <mergeCell ref="E29:J30"/>
    <mergeCell ref="E31:J32"/>
    <mergeCell ref="E33:J34"/>
    <mergeCell ref="C23:K23"/>
    <mergeCell ref="C24:K24"/>
    <mergeCell ref="E25:J26"/>
    <mergeCell ref="A2:K2"/>
    <mergeCell ref="A8:K8"/>
    <mergeCell ref="A14:K14"/>
    <mergeCell ref="A16:K16"/>
    <mergeCell ref="A10:K10"/>
    <mergeCell ref="A11:K11"/>
    <mergeCell ref="A6:K6"/>
    <mergeCell ref="A4:K4"/>
    <mergeCell ref="A5:K5"/>
    <mergeCell ref="A7:K7"/>
    <mergeCell ref="A9:K9"/>
    <mergeCell ref="A12:K12"/>
    <mergeCell ref="A13:K1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&amp;L&amp;"Times New Roman,Uobičajeno"&amp;9Lokacija: Zadar
ulica A.Starčevića 11c, VI kat&amp;C&amp;"Times New Roman,Uobičajeno"&amp;9TROŠKOVNIK
Sanacija stana&amp;R&amp;"Times New Roman,Uobičajeno"&amp;9Šifra stana:         
Površina stana: 83,70 m²&amp;11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N415"/>
  <sheetViews>
    <sheetView showGridLines="0" showZeros="0" view="pageBreakPreview" zoomScale="110" zoomScaleNormal="100" zoomScaleSheetLayoutView="110" zoomScalePageLayoutView="120" workbookViewId="0">
      <selection activeCell="I191" sqref="I191"/>
    </sheetView>
  </sheetViews>
  <sheetFormatPr defaultRowHeight="15"/>
  <cols>
    <col min="1" max="1" width="5.5703125" style="22" customWidth="1"/>
    <col min="2" max="2" width="1" customWidth="1"/>
    <col min="3" max="3" width="46.85546875" customWidth="1"/>
    <col min="4" max="4" width="0.28515625" customWidth="1"/>
    <col min="5" max="5" width="8.28515625" style="22" customWidth="1"/>
    <col min="6" max="6" width="1" style="22" customWidth="1"/>
    <col min="7" max="7" width="6.5703125" style="99" customWidth="1"/>
    <col min="8" max="8" width="1" hidden="1" customWidth="1"/>
    <col min="9" max="9" width="9.140625" style="22" customWidth="1"/>
    <col min="10" max="10" width="0.140625" style="22" customWidth="1"/>
    <col min="11" max="11" width="9.28515625" style="22" customWidth="1"/>
    <col min="14" max="14" width="42.5703125" customWidth="1"/>
  </cols>
  <sheetData>
    <row r="1" spans="1:12">
      <c r="A1" s="178" t="s">
        <v>92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2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2">
      <c r="A3" s="181" t="s">
        <v>25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2" ht="100.5" customHeight="1">
      <c r="A4" s="64" t="s">
        <v>18</v>
      </c>
      <c r="B4" s="11"/>
      <c r="C4" s="182" t="s">
        <v>82</v>
      </c>
      <c r="D4" s="182"/>
      <c r="E4" s="182"/>
      <c r="F4" s="182"/>
      <c r="G4" s="182"/>
      <c r="H4" s="182"/>
      <c r="I4" s="182"/>
      <c r="J4" s="182"/>
      <c r="K4" s="182"/>
    </row>
    <row r="5" spans="1:12" ht="3.75" customHeight="1">
      <c r="A5" s="65"/>
      <c r="B5" s="12"/>
      <c r="C5" s="25"/>
      <c r="D5" s="25"/>
      <c r="E5" s="49"/>
      <c r="F5" s="49"/>
      <c r="G5" s="62"/>
      <c r="H5" s="25"/>
      <c r="I5" s="49"/>
      <c r="J5" s="49"/>
      <c r="K5" s="49"/>
    </row>
    <row r="6" spans="1:12" ht="15" customHeight="1">
      <c r="A6" s="183" t="s">
        <v>23</v>
      </c>
      <c r="B6" s="72"/>
      <c r="C6" s="184" t="s">
        <v>16</v>
      </c>
      <c r="D6" s="72"/>
      <c r="E6" s="185" t="s">
        <v>30</v>
      </c>
      <c r="F6" s="110"/>
      <c r="G6" s="186" t="s">
        <v>17</v>
      </c>
      <c r="H6" s="72"/>
      <c r="I6" s="185" t="s">
        <v>31</v>
      </c>
      <c r="J6" s="73"/>
      <c r="K6" s="185" t="s">
        <v>26</v>
      </c>
    </row>
    <row r="7" spans="1:12">
      <c r="A7" s="183"/>
      <c r="B7" s="72"/>
      <c r="C7" s="184"/>
      <c r="D7" s="72"/>
      <c r="E7" s="186"/>
      <c r="F7" s="110"/>
      <c r="G7" s="186"/>
      <c r="H7" s="72"/>
      <c r="I7" s="186"/>
      <c r="J7" s="73"/>
      <c r="K7" s="186"/>
    </row>
    <row r="8" spans="1:12" ht="105">
      <c r="A8" s="111" t="s">
        <v>19</v>
      </c>
      <c r="B8" s="112"/>
      <c r="C8" s="113" t="s">
        <v>203</v>
      </c>
      <c r="D8" s="114"/>
      <c r="E8" s="115"/>
      <c r="F8" s="115"/>
      <c r="G8" s="116"/>
      <c r="H8" s="117"/>
      <c r="I8" s="118"/>
      <c r="J8" s="119"/>
      <c r="K8" s="13"/>
      <c r="L8" s="13"/>
    </row>
    <row r="9" spans="1:12">
      <c r="A9" s="111"/>
      <c r="B9" s="112"/>
      <c r="C9" s="120" t="s">
        <v>204</v>
      </c>
      <c r="D9" s="116"/>
      <c r="E9" s="121" t="s">
        <v>202</v>
      </c>
      <c r="F9" s="94">
        <v>1</v>
      </c>
      <c r="G9" s="98">
        <v>1</v>
      </c>
      <c r="H9" s="122">
        <v>300</v>
      </c>
      <c r="I9" s="154"/>
      <c r="J9" s="124">
        <f t="shared" ref="J9:J12" si="0">F9*H9</f>
        <v>300</v>
      </c>
      <c r="K9" s="126">
        <f>G9*I9</f>
        <v>0</v>
      </c>
    </row>
    <row r="10" spans="1:12">
      <c r="A10" s="111"/>
      <c r="B10" s="112"/>
      <c r="C10" s="120" t="s">
        <v>205</v>
      </c>
      <c r="D10" s="116"/>
      <c r="E10" s="121" t="s">
        <v>202</v>
      </c>
      <c r="F10" s="94">
        <v>2</v>
      </c>
      <c r="G10" s="98">
        <v>2</v>
      </c>
      <c r="H10" s="122">
        <v>200</v>
      </c>
      <c r="I10" s="154"/>
      <c r="J10" s="124">
        <f t="shared" ref="J10" si="1">F10*H10</f>
        <v>400</v>
      </c>
      <c r="K10" s="126">
        <f t="shared" ref="K10" si="2">G10*I10</f>
        <v>0</v>
      </c>
    </row>
    <row r="11" spans="1:12">
      <c r="A11" s="111"/>
      <c r="B11" s="112"/>
      <c r="C11" s="120" t="s">
        <v>206</v>
      </c>
      <c r="D11" s="116"/>
      <c r="E11" s="121" t="s">
        <v>202</v>
      </c>
      <c r="F11" s="94">
        <v>2</v>
      </c>
      <c r="G11" s="98">
        <v>4</v>
      </c>
      <c r="H11" s="122">
        <v>200</v>
      </c>
      <c r="I11" s="154"/>
      <c r="J11" s="124">
        <f t="shared" si="0"/>
        <v>400</v>
      </c>
      <c r="K11" s="126">
        <f t="shared" ref="K11:K12" si="3">G11*I11</f>
        <v>0</v>
      </c>
    </row>
    <row r="12" spans="1:12" ht="30">
      <c r="A12" s="111"/>
      <c r="B12" s="112"/>
      <c r="C12" s="120" t="s">
        <v>208</v>
      </c>
      <c r="D12" s="116"/>
      <c r="E12" s="115" t="s">
        <v>202</v>
      </c>
      <c r="F12" s="94">
        <v>1</v>
      </c>
      <c r="G12" s="98">
        <v>2</v>
      </c>
      <c r="H12" s="122">
        <v>450</v>
      </c>
      <c r="I12" s="154"/>
      <c r="J12" s="124">
        <f t="shared" si="0"/>
        <v>450</v>
      </c>
      <c r="K12" s="126">
        <f t="shared" si="3"/>
        <v>0</v>
      </c>
    </row>
    <row r="13" spans="1:12" ht="30">
      <c r="A13" s="111"/>
      <c r="B13" s="112"/>
      <c r="C13" s="120" t="s">
        <v>207</v>
      </c>
      <c r="D13" s="116"/>
      <c r="E13" s="115" t="s">
        <v>202</v>
      </c>
      <c r="F13" s="94">
        <v>1</v>
      </c>
      <c r="G13" s="98">
        <v>2</v>
      </c>
      <c r="H13" s="122">
        <v>450</v>
      </c>
      <c r="I13" s="154"/>
      <c r="J13" s="124">
        <f t="shared" ref="J13" si="4">F13*H13</f>
        <v>450</v>
      </c>
      <c r="K13" s="126">
        <f t="shared" ref="K13" si="5">G13*I13</f>
        <v>0</v>
      </c>
    </row>
    <row r="14" spans="1:12" ht="30">
      <c r="A14" s="111"/>
      <c r="B14" s="112"/>
      <c r="C14" s="120" t="s">
        <v>209</v>
      </c>
      <c r="D14" s="116"/>
      <c r="E14" s="115" t="s">
        <v>202</v>
      </c>
      <c r="F14" s="94">
        <v>1</v>
      </c>
      <c r="G14" s="98">
        <v>2</v>
      </c>
      <c r="H14" s="122">
        <v>450</v>
      </c>
      <c r="I14" s="154"/>
      <c r="J14" s="124">
        <f t="shared" ref="J14" si="6">F14*H14</f>
        <v>450</v>
      </c>
      <c r="K14" s="126">
        <f t="shared" ref="K14" si="7">G14*I14</f>
        <v>0</v>
      </c>
    </row>
    <row r="15" spans="1:12" ht="30">
      <c r="A15" s="111"/>
      <c r="B15" s="112"/>
      <c r="C15" s="120" t="s">
        <v>210</v>
      </c>
      <c r="D15" s="116"/>
      <c r="E15" s="115" t="s">
        <v>202</v>
      </c>
      <c r="F15" s="94">
        <v>1</v>
      </c>
      <c r="G15" s="98">
        <v>1</v>
      </c>
      <c r="H15" s="122">
        <v>450</v>
      </c>
      <c r="I15" s="154"/>
      <c r="J15" s="124">
        <f t="shared" ref="J15" si="8">F15*H15</f>
        <v>450</v>
      </c>
      <c r="K15" s="126">
        <f t="shared" ref="K15" si="9">G15*I15</f>
        <v>0</v>
      </c>
    </row>
    <row r="16" spans="1:12">
      <c r="A16" s="111"/>
      <c r="B16" s="112"/>
      <c r="C16" s="120" t="s">
        <v>211</v>
      </c>
      <c r="D16" s="116"/>
      <c r="E16" s="115" t="s">
        <v>202</v>
      </c>
      <c r="F16" s="94">
        <v>1</v>
      </c>
      <c r="G16" s="98">
        <v>2</v>
      </c>
      <c r="H16" s="122">
        <v>450</v>
      </c>
      <c r="I16" s="154"/>
      <c r="J16" s="124">
        <f t="shared" ref="J16" si="10">F16*H16</f>
        <v>450</v>
      </c>
      <c r="K16" s="126">
        <f t="shared" ref="K16" si="11">G16*I16</f>
        <v>0</v>
      </c>
    </row>
    <row r="17" spans="1:11">
      <c r="A17" s="111"/>
      <c r="B17" s="112"/>
      <c r="C17" s="120"/>
      <c r="D17" s="116"/>
      <c r="E17" s="115"/>
      <c r="F17" s="93"/>
      <c r="G17" s="116"/>
      <c r="H17" s="125"/>
      <c r="I17" s="117"/>
      <c r="J17" s="119"/>
      <c r="K17"/>
    </row>
    <row r="18" spans="1:11" ht="152.25">
      <c r="A18" s="127" t="s">
        <v>20</v>
      </c>
      <c r="B18" s="112"/>
      <c r="C18" s="113" t="s">
        <v>215</v>
      </c>
      <c r="D18" s="128"/>
      <c r="E18" s="121" t="s">
        <v>216</v>
      </c>
      <c r="F18" s="94">
        <v>9.5</v>
      </c>
      <c r="G18" s="98">
        <v>9.5</v>
      </c>
      <c r="H18" s="122">
        <v>130</v>
      </c>
      <c r="I18" s="154"/>
      <c r="J18" s="124">
        <f t="shared" ref="J18" si="12">F18*H18</f>
        <v>1235</v>
      </c>
      <c r="K18" s="129">
        <f>G18*I18</f>
        <v>0</v>
      </c>
    </row>
    <row r="19" spans="1:11">
      <c r="A19" s="111"/>
      <c r="B19" s="112"/>
      <c r="C19" s="120"/>
      <c r="D19" s="116"/>
      <c r="E19" s="115"/>
      <c r="F19" s="93"/>
      <c r="G19" s="116"/>
      <c r="H19" s="125"/>
      <c r="I19" s="117"/>
      <c r="J19" s="119"/>
      <c r="K19"/>
    </row>
    <row r="20" spans="1:11" ht="62.25">
      <c r="A20" s="64" t="s">
        <v>21</v>
      </c>
      <c r="B20" s="11"/>
      <c r="C20" s="38" t="s">
        <v>283</v>
      </c>
      <c r="D20" s="14"/>
      <c r="E20" s="54" t="s">
        <v>216</v>
      </c>
      <c r="F20" s="58"/>
      <c r="G20" s="123">
        <v>6.5</v>
      </c>
      <c r="H20" s="16"/>
      <c r="I20" s="86"/>
      <c r="J20" s="53"/>
      <c r="K20" s="84">
        <f t="shared" ref="K20:K47" si="13">G20*I20</f>
        <v>0</v>
      </c>
    </row>
    <row r="21" spans="1:11">
      <c r="A21" s="64"/>
      <c r="B21" s="11"/>
      <c r="C21" s="38"/>
      <c r="D21" s="14"/>
      <c r="E21" s="54"/>
      <c r="F21" s="58"/>
      <c r="G21" s="118"/>
      <c r="H21" s="13"/>
      <c r="I21" s="87"/>
      <c r="J21" s="53"/>
      <c r="K21" s="83"/>
    </row>
    <row r="22" spans="1:11" ht="77.25">
      <c r="A22" s="66" t="s">
        <v>22</v>
      </c>
      <c r="B22" s="11"/>
      <c r="C22" s="38" t="s">
        <v>282</v>
      </c>
      <c r="D22" s="15"/>
      <c r="E22" s="130" t="s">
        <v>216</v>
      </c>
      <c r="F22" s="55"/>
      <c r="G22" s="94">
        <v>55</v>
      </c>
      <c r="H22" s="16"/>
      <c r="I22" s="86"/>
      <c r="J22" s="80"/>
      <c r="K22" s="84">
        <f t="shared" si="13"/>
        <v>0</v>
      </c>
    </row>
    <row r="23" spans="1:11">
      <c r="A23" s="66"/>
      <c r="B23" s="11"/>
      <c r="C23" s="38"/>
      <c r="D23" s="15"/>
      <c r="E23" s="51"/>
      <c r="F23" s="52"/>
      <c r="G23" s="92"/>
      <c r="H23" s="14"/>
      <c r="I23" s="85"/>
      <c r="J23" s="53"/>
      <c r="K23" s="89"/>
    </row>
    <row r="24" spans="1:11" ht="77.25">
      <c r="A24" s="64" t="s">
        <v>85</v>
      </c>
      <c r="B24" s="11"/>
      <c r="C24" s="38" t="s">
        <v>281</v>
      </c>
      <c r="D24" s="15"/>
      <c r="E24" s="130" t="s">
        <v>216</v>
      </c>
      <c r="F24" s="55"/>
      <c r="G24" s="94">
        <v>16.399999999999999</v>
      </c>
      <c r="H24" s="16"/>
      <c r="I24" s="86"/>
      <c r="J24" s="80"/>
      <c r="K24" s="84">
        <f t="shared" si="13"/>
        <v>0</v>
      </c>
    </row>
    <row r="25" spans="1:11">
      <c r="A25" s="64"/>
      <c r="B25" s="11"/>
      <c r="C25" s="39"/>
      <c r="D25" s="13"/>
      <c r="E25" s="54"/>
      <c r="F25" s="52"/>
      <c r="G25" s="92"/>
      <c r="H25" s="14"/>
      <c r="I25" s="85"/>
      <c r="J25" s="53"/>
      <c r="K25" s="89">
        <f t="shared" si="13"/>
        <v>0</v>
      </c>
    </row>
    <row r="26" spans="1:11" ht="77.25">
      <c r="A26" s="64" t="s">
        <v>86</v>
      </c>
      <c r="B26" s="11"/>
      <c r="C26" s="39" t="s">
        <v>280</v>
      </c>
      <c r="D26" s="13"/>
      <c r="E26" s="54" t="s">
        <v>216</v>
      </c>
      <c r="F26" s="55"/>
      <c r="G26" s="94">
        <v>24.5</v>
      </c>
      <c r="H26" s="16"/>
      <c r="I26" s="86"/>
      <c r="J26" s="80"/>
      <c r="K26" s="84">
        <f t="shared" si="13"/>
        <v>0</v>
      </c>
    </row>
    <row r="27" spans="1:11">
      <c r="A27" s="64"/>
      <c r="B27" s="11"/>
      <c r="C27" s="39"/>
      <c r="D27" s="13"/>
      <c r="E27" s="54"/>
      <c r="F27" s="58"/>
      <c r="G27" s="93"/>
      <c r="H27" s="13"/>
      <c r="I27" s="87"/>
      <c r="J27" s="88"/>
      <c r="K27" s="89">
        <f t="shared" si="13"/>
        <v>0</v>
      </c>
    </row>
    <row r="28" spans="1:11" ht="105.75" customHeight="1">
      <c r="A28" s="64" t="s">
        <v>87</v>
      </c>
      <c r="B28" s="11"/>
      <c r="C28" s="38" t="s">
        <v>279</v>
      </c>
      <c r="D28" s="13"/>
      <c r="E28" s="54" t="s">
        <v>216</v>
      </c>
      <c r="F28" s="55"/>
      <c r="G28" s="94">
        <v>10</v>
      </c>
      <c r="H28" s="16"/>
      <c r="I28" s="86"/>
      <c r="J28" s="80"/>
      <c r="K28" s="84">
        <f t="shared" si="13"/>
        <v>0</v>
      </c>
    </row>
    <row r="29" spans="1:11">
      <c r="A29" s="64"/>
      <c r="B29" s="11"/>
      <c r="C29" s="38"/>
      <c r="D29" s="13"/>
      <c r="E29" s="54"/>
      <c r="F29" s="58"/>
      <c r="G29" s="93"/>
      <c r="H29" s="13"/>
      <c r="I29" s="87"/>
      <c r="J29" s="88"/>
      <c r="K29" s="83"/>
    </row>
    <row r="30" spans="1:11" ht="105">
      <c r="A30" s="64" t="s">
        <v>88</v>
      </c>
      <c r="B30" s="11"/>
      <c r="C30" s="38" t="s">
        <v>217</v>
      </c>
      <c r="D30" s="13"/>
      <c r="E30" s="54"/>
      <c r="F30" s="58"/>
      <c r="G30" s="93"/>
      <c r="H30" s="13"/>
      <c r="I30" s="87"/>
      <c r="J30" s="88"/>
      <c r="K30" s="83">
        <f t="shared" si="13"/>
        <v>0</v>
      </c>
    </row>
    <row r="31" spans="1:11" ht="18.75" customHeight="1">
      <c r="A31" s="64"/>
      <c r="B31" s="11"/>
      <c r="C31" s="132" t="s">
        <v>243</v>
      </c>
      <c r="D31" s="13"/>
      <c r="E31" s="54" t="s">
        <v>89</v>
      </c>
      <c r="F31" s="55"/>
      <c r="G31" s="94">
        <v>1</v>
      </c>
      <c r="H31" s="16"/>
      <c r="I31" s="86"/>
      <c r="J31" s="80"/>
      <c r="K31" s="84">
        <f t="shared" si="13"/>
        <v>0</v>
      </c>
    </row>
    <row r="32" spans="1:11" ht="18.75" customHeight="1">
      <c r="A32" s="64"/>
      <c r="B32" s="11"/>
      <c r="C32" s="132" t="s">
        <v>244</v>
      </c>
      <c r="D32" s="13"/>
      <c r="E32" s="54" t="s">
        <v>89</v>
      </c>
      <c r="F32" s="55"/>
      <c r="G32" s="94">
        <v>1</v>
      </c>
      <c r="H32" s="16"/>
      <c r="I32" s="86"/>
      <c r="J32" s="80"/>
      <c r="K32" s="84">
        <f t="shared" ref="K32" si="14">G32*I32</f>
        <v>0</v>
      </c>
    </row>
    <row r="33" spans="1:11" ht="18.75" customHeight="1">
      <c r="A33" s="64"/>
      <c r="B33" s="11"/>
      <c r="C33" s="132" t="s">
        <v>245</v>
      </c>
      <c r="D33" s="13"/>
      <c r="E33" s="54" t="s">
        <v>89</v>
      </c>
      <c r="F33" s="55"/>
      <c r="G33" s="94">
        <v>1</v>
      </c>
      <c r="H33" s="16"/>
      <c r="I33" s="86"/>
      <c r="J33" s="80"/>
      <c r="K33" s="84">
        <f t="shared" si="13"/>
        <v>0</v>
      </c>
    </row>
    <row r="34" spans="1:11" ht="14.45" customHeight="1">
      <c r="A34" s="64"/>
      <c r="B34" s="11"/>
      <c r="C34" s="38"/>
      <c r="D34" s="13"/>
      <c r="E34" s="54"/>
      <c r="F34" s="55"/>
      <c r="G34" s="92"/>
      <c r="H34" s="14"/>
      <c r="I34" s="85"/>
      <c r="J34" s="53"/>
      <c r="K34" s="89">
        <f t="shared" si="13"/>
        <v>0</v>
      </c>
    </row>
    <row r="35" spans="1:11" ht="105">
      <c r="A35" s="64" t="s">
        <v>90</v>
      </c>
      <c r="B35" s="11"/>
      <c r="C35" s="38" t="s">
        <v>246</v>
      </c>
      <c r="D35" s="13"/>
      <c r="E35" s="54"/>
      <c r="F35" s="58"/>
      <c r="G35" s="93"/>
      <c r="H35" s="13"/>
      <c r="I35" s="87"/>
      <c r="J35" s="88"/>
      <c r="K35" s="83">
        <f t="shared" ref="K35:K42" si="15">G35*I35</f>
        <v>0</v>
      </c>
    </row>
    <row r="36" spans="1:11" ht="21" customHeight="1">
      <c r="A36" s="64"/>
      <c r="B36" s="11"/>
      <c r="C36" s="132" t="s">
        <v>247</v>
      </c>
      <c r="D36" s="13"/>
      <c r="E36" s="54" t="s">
        <v>89</v>
      </c>
      <c r="F36" s="55"/>
      <c r="G36" s="94">
        <v>1</v>
      </c>
      <c r="H36" s="16"/>
      <c r="I36" s="86"/>
      <c r="J36" s="80"/>
      <c r="K36" s="84">
        <f t="shared" si="15"/>
        <v>0</v>
      </c>
    </row>
    <row r="37" spans="1:11" ht="30">
      <c r="A37" s="64"/>
      <c r="B37" s="11"/>
      <c r="C37" s="132" t="s">
        <v>248</v>
      </c>
      <c r="D37" s="13"/>
      <c r="E37" s="54" t="s">
        <v>89</v>
      </c>
      <c r="F37" s="55"/>
      <c r="G37" s="94">
        <v>1</v>
      </c>
      <c r="H37" s="16"/>
      <c r="I37" s="86"/>
      <c r="J37" s="80"/>
      <c r="K37" s="84">
        <f t="shared" si="15"/>
        <v>0</v>
      </c>
    </row>
    <row r="38" spans="1:11" ht="30">
      <c r="A38" s="64"/>
      <c r="B38" s="11"/>
      <c r="C38" s="132" t="s">
        <v>249</v>
      </c>
      <c r="D38" s="13"/>
      <c r="E38" s="54" t="s">
        <v>89</v>
      </c>
      <c r="F38" s="55"/>
      <c r="G38" s="94">
        <v>1</v>
      </c>
      <c r="H38" s="16"/>
      <c r="I38" s="86"/>
      <c r="J38" s="80"/>
      <c r="K38" s="84">
        <f t="shared" si="15"/>
        <v>0</v>
      </c>
    </row>
    <row r="39" spans="1:11" ht="30">
      <c r="A39" s="64"/>
      <c r="B39" s="11"/>
      <c r="C39" s="132" t="s">
        <v>250</v>
      </c>
      <c r="D39" s="13"/>
      <c r="E39" s="54" t="s">
        <v>89</v>
      </c>
      <c r="F39" s="55"/>
      <c r="G39" s="94">
        <v>1</v>
      </c>
      <c r="H39" s="16"/>
      <c r="I39" s="86"/>
      <c r="J39" s="80"/>
      <c r="K39" s="84">
        <f t="shared" ref="K39:K40" si="16">G39*I39</f>
        <v>0</v>
      </c>
    </row>
    <row r="40" spans="1:11" ht="30">
      <c r="A40" s="64"/>
      <c r="B40" s="11"/>
      <c r="C40" s="132" t="s">
        <v>270</v>
      </c>
      <c r="D40" s="13"/>
      <c r="E40" s="54" t="s">
        <v>89</v>
      </c>
      <c r="F40" s="55"/>
      <c r="G40" s="94">
        <v>1</v>
      </c>
      <c r="H40" s="16"/>
      <c r="I40" s="86"/>
      <c r="J40" s="80"/>
      <c r="K40" s="84">
        <f t="shared" si="16"/>
        <v>0</v>
      </c>
    </row>
    <row r="41" spans="1:11" ht="30">
      <c r="A41" s="64"/>
      <c r="B41" s="11"/>
      <c r="C41" s="132" t="s">
        <v>271</v>
      </c>
      <c r="D41" s="13"/>
      <c r="E41" s="54" t="s">
        <v>89</v>
      </c>
      <c r="F41" s="55"/>
      <c r="G41" s="94">
        <v>1</v>
      </c>
      <c r="H41" s="16"/>
      <c r="I41" s="86"/>
      <c r="J41" s="80"/>
      <c r="K41" s="84">
        <f t="shared" ref="K41" si="17">G41*I41</f>
        <v>0</v>
      </c>
    </row>
    <row r="42" spans="1:11" ht="14.45" customHeight="1">
      <c r="A42" s="64"/>
      <c r="B42" s="11"/>
      <c r="C42" s="38"/>
      <c r="D42" s="13"/>
      <c r="E42" s="54"/>
      <c r="F42" s="55"/>
      <c r="G42" s="92"/>
      <c r="H42" s="14"/>
      <c r="I42" s="85"/>
      <c r="J42" s="53"/>
      <c r="K42" s="89">
        <f t="shared" si="15"/>
        <v>0</v>
      </c>
    </row>
    <row r="43" spans="1:11" ht="105">
      <c r="A43" s="64" t="s">
        <v>220</v>
      </c>
      <c r="B43" s="11"/>
      <c r="C43" s="38" t="s">
        <v>218</v>
      </c>
      <c r="D43" s="13"/>
      <c r="E43" s="54"/>
      <c r="F43" s="58"/>
      <c r="G43" s="93"/>
      <c r="H43" s="13"/>
      <c r="I43" s="87"/>
      <c r="J43" s="88"/>
      <c r="K43" s="83">
        <f t="shared" si="13"/>
        <v>0</v>
      </c>
    </row>
    <row r="44" spans="1:11" ht="21.6" customHeight="1">
      <c r="A44" s="64"/>
      <c r="B44" s="11"/>
      <c r="C44" s="132" t="s">
        <v>221</v>
      </c>
      <c r="D44" s="13"/>
      <c r="E44" s="54" t="s">
        <v>89</v>
      </c>
      <c r="F44" s="55"/>
      <c r="G44" s="94">
        <v>1</v>
      </c>
      <c r="H44" s="16"/>
      <c r="I44" s="86"/>
      <c r="J44" s="80"/>
      <c r="K44" s="84">
        <f t="shared" si="13"/>
        <v>0</v>
      </c>
    </row>
    <row r="45" spans="1:11" ht="30">
      <c r="A45" s="64"/>
      <c r="B45" s="11"/>
      <c r="C45" s="132" t="s">
        <v>222</v>
      </c>
      <c r="D45" s="13"/>
      <c r="E45" s="54" t="s">
        <v>89</v>
      </c>
      <c r="F45" s="55"/>
      <c r="G45" s="94">
        <v>1</v>
      </c>
      <c r="H45" s="16"/>
      <c r="I45" s="86"/>
      <c r="J45" s="80"/>
      <c r="K45" s="84">
        <f t="shared" si="13"/>
        <v>0</v>
      </c>
    </row>
    <row r="46" spans="1:11" ht="30">
      <c r="A46" s="64"/>
      <c r="B46" s="11"/>
      <c r="C46" s="132" t="s">
        <v>223</v>
      </c>
      <c r="D46" s="13"/>
      <c r="E46" s="54" t="s">
        <v>89</v>
      </c>
      <c r="F46" s="55"/>
      <c r="G46" s="94">
        <v>1</v>
      </c>
      <c r="H46" s="16"/>
      <c r="I46" s="86"/>
      <c r="J46" s="80"/>
      <c r="K46" s="84">
        <f t="shared" ref="K46" si="18">G46*I46</f>
        <v>0</v>
      </c>
    </row>
    <row r="47" spans="1:11" ht="30">
      <c r="A47" s="64"/>
      <c r="B47" s="11"/>
      <c r="C47" s="132" t="s">
        <v>224</v>
      </c>
      <c r="D47" s="13"/>
      <c r="E47" s="54" t="s">
        <v>89</v>
      </c>
      <c r="F47" s="55"/>
      <c r="G47" s="94">
        <v>2</v>
      </c>
      <c r="H47" s="16"/>
      <c r="I47" s="86"/>
      <c r="J47" s="80"/>
      <c r="K47" s="84">
        <f t="shared" si="13"/>
        <v>0</v>
      </c>
    </row>
    <row r="48" spans="1:11" ht="30">
      <c r="A48" s="64"/>
      <c r="B48" s="11"/>
      <c r="C48" s="132" t="s">
        <v>219</v>
      </c>
      <c r="D48" s="13"/>
      <c r="E48" s="54" t="s">
        <v>89</v>
      </c>
      <c r="F48" s="55"/>
      <c r="G48" s="94">
        <v>1</v>
      </c>
      <c r="H48" s="16"/>
      <c r="I48" s="86"/>
      <c r="J48" s="80"/>
      <c r="K48" s="84">
        <f t="shared" ref="K48" si="19">G48*I48</f>
        <v>0</v>
      </c>
    </row>
    <row r="49" spans="1:11">
      <c r="A49" s="64"/>
      <c r="B49" s="11"/>
      <c r="C49" s="38"/>
      <c r="D49" s="13"/>
      <c r="E49" s="54"/>
      <c r="F49" s="58"/>
      <c r="G49" s="93"/>
      <c r="H49" s="13"/>
      <c r="I49" s="87"/>
      <c r="J49" s="88"/>
      <c r="K49" s="59"/>
    </row>
    <row r="50" spans="1:11" ht="60">
      <c r="A50" s="64" t="s">
        <v>267</v>
      </c>
      <c r="B50" s="11"/>
      <c r="C50" s="38" t="s">
        <v>268</v>
      </c>
      <c r="D50" s="15"/>
      <c r="E50" s="130" t="s">
        <v>269</v>
      </c>
      <c r="F50" s="55"/>
      <c r="G50" s="94">
        <v>14.3</v>
      </c>
      <c r="H50" s="16"/>
      <c r="I50" s="86"/>
      <c r="J50" s="80"/>
      <c r="K50" s="84">
        <f t="shared" ref="K50" si="20">G50*I50</f>
        <v>0</v>
      </c>
    </row>
    <row r="51" spans="1:11" ht="13.9" customHeight="1">
      <c r="A51" s="64"/>
      <c r="B51" s="11"/>
      <c r="C51" s="38"/>
      <c r="D51" s="13"/>
      <c r="E51" s="54"/>
      <c r="F51" s="58"/>
      <c r="G51" s="93"/>
      <c r="H51" s="13"/>
      <c r="I51" s="77"/>
      <c r="J51" s="63"/>
      <c r="K51" s="63"/>
    </row>
    <row r="52" spans="1:11" ht="75">
      <c r="A52" s="64" t="s">
        <v>272</v>
      </c>
      <c r="B52" s="11"/>
      <c r="C52" s="38" t="s">
        <v>273</v>
      </c>
      <c r="D52" s="15"/>
      <c r="E52" s="54" t="s">
        <v>89</v>
      </c>
      <c r="F52" s="55"/>
      <c r="G52" s="94">
        <v>1</v>
      </c>
      <c r="H52" s="16"/>
      <c r="I52" s="86"/>
      <c r="J52" s="80"/>
      <c r="K52" s="84">
        <f t="shared" ref="K52" si="21">G52*I52</f>
        <v>0</v>
      </c>
    </row>
    <row r="53" spans="1:11" ht="13.9" customHeight="1">
      <c r="A53" s="64"/>
      <c r="B53" s="11"/>
      <c r="C53" s="38"/>
      <c r="D53" s="13"/>
      <c r="E53" s="54"/>
      <c r="F53" s="58"/>
      <c r="G53" s="93"/>
      <c r="H53" s="13"/>
      <c r="I53" s="77"/>
      <c r="J53" s="63"/>
      <c r="K53" s="63"/>
    </row>
    <row r="54" spans="1:11">
      <c r="A54" s="176" t="s">
        <v>91</v>
      </c>
      <c r="B54" s="176"/>
      <c r="C54" s="176"/>
      <c r="D54" s="176"/>
      <c r="E54" s="176"/>
      <c r="F54" s="60"/>
      <c r="G54" s="177">
        <f>SUM(K9:K52)</f>
        <v>0</v>
      </c>
      <c r="H54" s="177"/>
      <c r="I54" s="177"/>
      <c r="J54" s="177"/>
      <c r="K54" s="177"/>
    </row>
    <row r="55" spans="1:11">
      <c r="A55" s="67"/>
    </row>
    <row r="56" spans="1:11">
      <c r="A56" s="67"/>
    </row>
    <row r="57" spans="1:11">
      <c r="A57" s="67"/>
    </row>
    <row r="58" spans="1:11">
      <c r="A58" s="67"/>
    </row>
    <row r="59" spans="1:11">
      <c r="A59" s="67"/>
    </row>
    <row r="60" spans="1:11">
      <c r="A60" s="67"/>
    </row>
    <row r="61" spans="1:11">
      <c r="A61" s="67"/>
    </row>
    <row r="62" spans="1:11">
      <c r="A62" s="67"/>
    </row>
    <row r="63" spans="1:11">
      <c r="A63" s="67"/>
    </row>
    <row r="64" spans="1:11">
      <c r="A64" s="67"/>
    </row>
    <row r="65" spans="1:11">
      <c r="A65" s="67"/>
    </row>
    <row r="66" spans="1:11">
      <c r="A66" s="67"/>
    </row>
    <row r="67" spans="1:11">
      <c r="A67" s="67"/>
    </row>
    <row r="68" spans="1:11">
      <c r="A68" s="67"/>
    </row>
    <row r="69" spans="1:11">
      <c r="A69" s="67"/>
    </row>
    <row r="70" spans="1:11">
      <c r="A70" s="67"/>
    </row>
    <row r="71" spans="1:11">
      <c r="A71" s="67"/>
    </row>
    <row r="72" spans="1:11">
      <c r="A72" s="67"/>
    </row>
    <row r="73" spans="1:11">
      <c r="A73" s="67"/>
    </row>
    <row r="74" spans="1:11">
      <c r="A74" s="67"/>
    </row>
    <row r="75" spans="1:11">
      <c r="A75" s="67"/>
    </row>
    <row r="76" spans="1:11">
      <c r="A76" s="67"/>
    </row>
    <row r="77" spans="1:11" hidden="1">
      <c r="A77" s="67"/>
    </row>
    <row r="78" spans="1:11" hidden="1">
      <c r="A78" s="67"/>
    </row>
    <row r="79" spans="1:11" hidden="1">
      <c r="A79" s="67"/>
    </row>
    <row r="80" spans="1:11">
      <c r="A80" s="178" t="s">
        <v>93</v>
      </c>
      <c r="B80" s="178"/>
      <c r="C80" s="178"/>
      <c r="D80" s="178"/>
      <c r="E80" s="178"/>
      <c r="F80" s="178"/>
      <c r="G80" s="178"/>
      <c r="H80" s="178"/>
      <c r="I80" s="178"/>
      <c r="J80" s="178"/>
      <c r="K80" s="178"/>
    </row>
    <row r="81" spans="1:11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</row>
    <row r="82" spans="1:11">
      <c r="A82" s="179" t="s">
        <v>28</v>
      </c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>
      <c r="A83" s="61"/>
      <c r="B83" s="37"/>
      <c r="C83" s="37"/>
      <c r="D83" s="37"/>
      <c r="E83" s="61"/>
      <c r="F83" s="61"/>
      <c r="G83" s="100"/>
      <c r="H83" s="37"/>
      <c r="I83" s="75"/>
      <c r="J83" s="75"/>
      <c r="K83" s="75"/>
    </row>
    <row r="84" spans="1:11" ht="77.45" customHeight="1">
      <c r="A84" s="64" t="s">
        <v>68</v>
      </c>
      <c r="B84" s="11"/>
      <c r="C84" s="180" t="s">
        <v>94</v>
      </c>
      <c r="D84" s="180"/>
      <c r="E84" s="180"/>
      <c r="F84" s="180"/>
      <c r="G84" s="180"/>
      <c r="H84" s="180"/>
      <c r="I84" s="180"/>
      <c r="J84" s="180"/>
      <c r="K84" s="180"/>
    </row>
    <row r="85" spans="1:11" ht="14.45" customHeight="1">
      <c r="A85" s="64"/>
      <c r="B85" s="11"/>
      <c r="C85" s="36"/>
      <c r="D85" s="36"/>
      <c r="E85" s="62"/>
      <c r="F85" s="62"/>
      <c r="G85" s="62"/>
      <c r="H85" s="36"/>
      <c r="I85" s="62"/>
      <c r="J85" s="62"/>
      <c r="K85" s="62"/>
    </row>
    <row r="86" spans="1:11" ht="15" customHeight="1">
      <c r="A86" s="183" t="s">
        <v>23</v>
      </c>
      <c r="B86" s="73"/>
      <c r="C86" s="186" t="s">
        <v>16</v>
      </c>
      <c r="D86" s="73"/>
      <c r="E86" s="185" t="s">
        <v>30</v>
      </c>
      <c r="F86" s="110"/>
      <c r="G86" s="186" t="s">
        <v>17</v>
      </c>
      <c r="H86" s="73"/>
      <c r="I86" s="185" t="s">
        <v>31</v>
      </c>
      <c r="J86" s="73"/>
      <c r="K86" s="185" t="s">
        <v>26</v>
      </c>
    </row>
    <row r="87" spans="1:11">
      <c r="A87" s="183"/>
      <c r="B87" s="73"/>
      <c r="C87" s="186"/>
      <c r="D87" s="73"/>
      <c r="E87" s="186"/>
      <c r="F87" s="110"/>
      <c r="G87" s="186"/>
      <c r="H87" s="73"/>
      <c r="I87" s="186"/>
      <c r="J87" s="73"/>
      <c r="K87" s="186"/>
    </row>
    <row r="89" spans="1:11" ht="135">
      <c r="A89" s="64" t="s">
        <v>56</v>
      </c>
      <c r="B89" s="11"/>
      <c r="C89" s="38" t="s">
        <v>95</v>
      </c>
      <c r="D89" s="16"/>
      <c r="E89" s="50" t="s">
        <v>216</v>
      </c>
      <c r="F89" s="50"/>
      <c r="G89" s="94">
        <v>6.8</v>
      </c>
      <c r="H89" s="16"/>
      <c r="I89" s="84"/>
      <c r="J89" s="56"/>
      <c r="K89" s="56">
        <f>G89*I89</f>
        <v>0</v>
      </c>
    </row>
    <row r="90" spans="1:11">
      <c r="I90" s="155"/>
      <c r="J90" s="81"/>
      <c r="K90" s="57">
        <f t="shared" ref="K90:K107" si="22">G90*I90</f>
        <v>0</v>
      </c>
    </row>
    <row r="91" spans="1:11" ht="135">
      <c r="A91" s="64" t="s">
        <v>57</v>
      </c>
      <c r="B91" s="11"/>
      <c r="C91" s="38" t="s">
        <v>225</v>
      </c>
      <c r="D91" s="16"/>
      <c r="E91" s="50" t="s">
        <v>216</v>
      </c>
      <c r="F91" s="50"/>
      <c r="G91" s="94">
        <v>14.45</v>
      </c>
      <c r="H91" s="16"/>
      <c r="I91" s="84"/>
      <c r="J91" s="56"/>
      <c r="K91" s="56">
        <f t="shared" si="22"/>
        <v>0</v>
      </c>
    </row>
    <row r="92" spans="1:11">
      <c r="I92" s="155"/>
      <c r="J92" s="81"/>
      <c r="K92" s="57">
        <f t="shared" si="22"/>
        <v>0</v>
      </c>
    </row>
    <row r="93" spans="1:11" ht="86.45" customHeight="1">
      <c r="A93" s="64" t="s">
        <v>69</v>
      </c>
      <c r="B93" s="11"/>
      <c r="C93" s="38" t="s">
        <v>96</v>
      </c>
      <c r="D93" s="16"/>
      <c r="E93" s="50" t="s">
        <v>216</v>
      </c>
      <c r="F93" s="50"/>
      <c r="G93" s="94">
        <v>10</v>
      </c>
      <c r="H93" s="16"/>
      <c r="I93" s="84"/>
      <c r="J93" s="56"/>
      <c r="K93" s="56">
        <f t="shared" si="22"/>
        <v>0</v>
      </c>
    </row>
    <row r="94" spans="1:11">
      <c r="I94" s="155"/>
      <c r="J94" s="81"/>
      <c r="K94" s="59">
        <f t="shared" si="22"/>
        <v>0</v>
      </c>
    </row>
    <row r="95" spans="1:11" ht="75">
      <c r="A95" s="64" t="s">
        <v>70</v>
      </c>
      <c r="B95" s="11"/>
      <c r="C95" s="38" t="s">
        <v>226</v>
      </c>
      <c r="D95" s="16"/>
      <c r="E95" s="50" t="s">
        <v>216</v>
      </c>
      <c r="F95" s="50"/>
      <c r="G95" s="94">
        <v>18</v>
      </c>
      <c r="H95" s="16"/>
      <c r="I95" s="84"/>
      <c r="J95" s="56"/>
      <c r="K95" s="56">
        <f t="shared" ref="K95" si="23">G95*I95</f>
        <v>0</v>
      </c>
    </row>
    <row r="96" spans="1:11">
      <c r="A96" s="64"/>
      <c r="B96" s="11"/>
      <c r="C96" s="38"/>
      <c r="D96" s="16"/>
      <c r="E96" s="63"/>
      <c r="F96" s="63"/>
      <c r="G96" s="93"/>
      <c r="H96" s="13"/>
      <c r="I96" s="83"/>
      <c r="J96" s="59"/>
      <c r="K96" s="59"/>
    </row>
    <row r="97" spans="1:14" ht="105">
      <c r="A97" s="64" t="s">
        <v>98</v>
      </c>
      <c r="B97" s="11"/>
      <c r="C97" s="38" t="s">
        <v>227</v>
      </c>
      <c r="D97" s="16"/>
      <c r="E97" s="50" t="s">
        <v>97</v>
      </c>
      <c r="F97" s="50"/>
      <c r="G97" s="94">
        <v>78.599999999999994</v>
      </c>
      <c r="H97" s="16"/>
      <c r="I97" s="84"/>
      <c r="J97" s="56"/>
      <c r="K97" s="56">
        <f t="shared" si="22"/>
        <v>0</v>
      </c>
    </row>
    <row r="98" spans="1:14">
      <c r="A98" s="64"/>
      <c r="B98" s="11"/>
      <c r="C98" s="38"/>
      <c r="D98" s="13"/>
      <c r="E98" s="63"/>
      <c r="F98" s="63"/>
      <c r="G98" s="93"/>
      <c r="H98" s="13"/>
      <c r="I98" s="83"/>
      <c r="J98" s="59"/>
      <c r="K98" s="59">
        <f t="shared" si="22"/>
        <v>0</v>
      </c>
    </row>
    <row r="99" spans="1:14" ht="165">
      <c r="A99" s="111" t="s">
        <v>264</v>
      </c>
      <c r="B99" s="112"/>
      <c r="C99" s="113" t="s">
        <v>263</v>
      </c>
      <c r="D99" s="114"/>
      <c r="E99" s="115" t="s">
        <v>97</v>
      </c>
      <c r="F99" s="94">
        <v>9.5</v>
      </c>
      <c r="G99" s="94">
        <v>24.6</v>
      </c>
      <c r="H99" s="114"/>
      <c r="I99" s="124"/>
      <c r="J99" s="94"/>
      <c r="K99" s="94">
        <f t="shared" si="22"/>
        <v>0</v>
      </c>
    </row>
    <row r="100" spans="1:14">
      <c r="I100" s="155"/>
      <c r="J100" s="81"/>
      <c r="K100" s="59">
        <f t="shared" si="22"/>
        <v>0</v>
      </c>
    </row>
    <row r="101" spans="1:14" ht="138" customHeight="1">
      <c r="A101" s="64" t="s">
        <v>101</v>
      </c>
      <c r="B101" s="11"/>
      <c r="C101" s="151" t="s">
        <v>265</v>
      </c>
      <c r="D101" s="16"/>
      <c r="E101" s="50" t="s">
        <v>216</v>
      </c>
      <c r="F101" s="50"/>
      <c r="G101" s="94">
        <v>6.4</v>
      </c>
      <c r="H101" s="16"/>
      <c r="I101" s="84"/>
      <c r="J101" s="56"/>
      <c r="K101" s="56">
        <f t="shared" si="22"/>
        <v>0</v>
      </c>
      <c r="N101" s="113"/>
    </row>
    <row r="102" spans="1:14">
      <c r="I102" s="155"/>
      <c r="J102" s="81"/>
      <c r="K102" s="59">
        <f t="shared" si="22"/>
        <v>0</v>
      </c>
    </row>
    <row r="103" spans="1:14" ht="47.25">
      <c r="A103" s="64" t="s">
        <v>103</v>
      </c>
      <c r="B103" s="11"/>
      <c r="C103" s="38" t="s">
        <v>299</v>
      </c>
      <c r="D103" s="16"/>
      <c r="E103" s="50" t="s">
        <v>83</v>
      </c>
      <c r="F103" s="50"/>
      <c r="G103" s="94">
        <v>1</v>
      </c>
      <c r="H103" s="16"/>
      <c r="I103" s="84"/>
      <c r="J103" s="56"/>
      <c r="K103" s="56">
        <f t="shared" si="22"/>
        <v>0</v>
      </c>
    </row>
    <row r="104" spans="1:14">
      <c r="I104" s="155"/>
      <c r="J104" s="81"/>
      <c r="K104" s="57">
        <f t="shared" si="22"/>
        <v>0</v>
      </c>
    </row>
    <row r="105" spans="1:14" ht="45">
      <c r="A105" s="64" t="s">
        <v>167</v>
      </c>
      <c r="B105" s="11"/>
      <c r="C105" s="38" t="s">
        <v>99</v>
      </c>
      <c r="D105" s="16"/>
      <c r="E105" s="50" t="s">
        <v>100</v>
      </c>
      <c r="F105" s="50"/>
      <c r="G105" s="94">
        <v>4.2</v>
      </c>
      <c r="H105" s="16"/>
      <c r="I105" s="84"/>
      <c r="J105" s="56"/>
      <c r="K105" s="56">
        <f t="shared" si="22"/>
        <v>0</v>
      </c>
    </row>
    <row r="106" spans="1:14">
      <c r="I106" s="155"/>
      <c r="J106" s="81"/>
      <c r="K106" s="57">
        <f t="shared" si="22"/>
        <v>0</v>
      </c>
    </row>
    <row r="107" spans="1:14" ht="45">
      <c r="A107" s="64" t="s">
        <v>168</v>
      </c>
      <c r="B107" s="11"/>
      <c r="C107" s="38" t="s">
        <v>102</v>
      </c>
      <c r="D107" s="16"/>
      <c r="E107" s="50" t="s">
        <v>100</v>
      </c>
      <c r="F107" s="50"/>
      <c r="G107" s="94">
        <v>90</v>
      </c>
      <c r="H107" s="16"/>
      <c r="I107" s="84"/>
      <c r="J107" s="56"/>
      <c r="K107" s="56">
        <f t="shared" si="22"/>
        <v>0</v>
      </c>
    </row>
    <row r="108" spans="1:14">
      <c r="I108" s="155"/>
      <c r="J108" s="81"/>
      <c r="K108" s="81"/>
    </row>
    <row r="109" spans="1:14" s="109" customFormat="1" ht="30">
      <c r="A109" s="64" t="s">
        <v>196</v>
      </c>
      <c r="B109" s="103"/>
      <c r="C109" s="48" t="s">
        <v>197</v>
      </c>
      <c r="D109" s="104"/>
      <c r="E109" s="105"/>
      <c r="F109" s="106"/>
      <c r="G109" s="105"/>
      <c r="H109" s="107" t="s">
        <v>198</v>
      </c>
      <c r="I109" s="156"/>
      <c r="J109" s="108"/>
    </row>
    <row r="110" spans="1:14" ht="23.45" customHeight="1">
      <c r="C110" s="137" t="s">
        <v>300</v>
      </c>
      <c r="D110" s="104" t="s">
        <v>199</v>
      </c>
      <c r="E110" s="50" t="s">
        <v>97</v>
      </c>
      <c r="F110" s="50"/>
      <c r="G110" s="94">
        <v>2</v>
      </c>
      <c r="H110" s="16"/>
      <c r="I110" s="84"/>
      <c r="J110" s="56"/>
      <c r="K110" s="56">
        <f t="shared" ref="K110:K111" si="24">G110*I110</f>
        <v>0</v>
      </c>
    </row>
    <row r="111" spans="1:14" ht="16.899999999999999" customHeight="1">
      <c r="C111" s="137" t="s">
        <v>200</v>
      </c>
      <c r="D111" s="104" t="s">
        <v>199</v>
      </c>
      <c r="E111" s="50" t="s">
        <v>97</v>
      </c>
      <c r="F111" s="50"/>
      <c r="G111" s="94">
        <v>4.5</v>
      </c>
      <c r="H111" s="16"/>
      <c r="I111" s="84"/>
      <c r="J111" s="56"/>
      <c r="K111" s="56">
        <f t="shared" si="24"/>
        <v>0</v>
      </c>
    </row>
    <row r="112" spans="1:14" ht="20.25" customHeight="1">
      <c r="C112" s="48"/>
      <c r="D112" s="104"/>
      <c r="E112" s="76"/>
      <c r="F112" s="76"/>
      <c r="G112" s="92"/>
      <c r="H112" s="14"/>
      <c r="I112" s="89"/>
      <c r="J112" s="57"/>
      <c r="K112" s="57"/>
    </row>
    <row r="113" spans="1:11" ht="144.6" customHeight="1">
      <c r="A113" s="64" t="s">
        <v>274</v>
      </c>
      <c r="B113" s="11"/>
      <c r="C113" s="38" t="s">
        <v>275</v>
      </c>
      <c r="D113" s="16"/>
      <c r="E113" s="50" t="s">
        <v>83</v>
      </c>
      <c r="F113" s="50"/>
      <c r="G113" s="94">
        <v>7</v>
      </c>
      <c r="H113" s="16"/>
      <c r="I113" s="84"/>
      <c r="J113" s="56"/>
      <c r="K113" s="56">
        <f t="shared" ref="K113:K114" si="25">G113*I113</f>
        <v>0</v>
      </c>
    </row>
    <row r="114" spans="1:11" hidden="1">
      <c r="A114" s="64"/>
      <c r="B114" s="11"/>
      <c r="C114" s="38"/>
      <c r="D114" s="13"/>
      <c r="E114" s="63"/>
      <c r="F114" s="63"/>
      <c r="G114" s="93"/>
      <c r="H114" s="13"/>
      <c r="I114" s="83"/>
      <c r="J114" s="59"/>
      <c r="K114" s="59">
        <f t="shared" si="25"/>
        <v>0</v>
      </c>
    </row>
    <row r="115" spans="1:11" ht="199.9" customHeight="1">
      <c r="A115" s="64" t="s">
        <v>276</v>
      </c>
      <c r="B115" s="11"/>
      <c r="C115" s="38" t="s">
        <v>277</v>
      </c>
      <c r="D115" s="16"/>
      <c r="E115" s="50" t="s">
        <v>83</v>
      </c>
      <c r="F115" s="50"/>
      <c r="G115" s="94">
        <v>5</v>
      </c>
      <c r="H115" s="16"/>
      <c r="I115" s="84"/>
      <c r="J115" s="56"/>
      <c r="K115" s="56">
        <f t="shared" ref="K115:K117" si="26">G115*I115</f>
        <v>0</v>
      </c>
    </row>
    <row r="116" spans="1:11">
      <c r="A116" s="64"/>
      <c r="B116" s="11"/>
      <c r="C116" s="38"/>
      <c r="D116" s="13"/>
      <c r="E116" s="63"/>
      <c r="F116" s="63"/>
      <c r="G116" s="93"/>
      <c r="H116" s="13"/>
      <c r="I116" s="83"/>
      <c r="J116" s="59"/>
      <c r="K116" s="59">
        <f t="shared" si="26"/>
        <v>0</v>
      </c>
    </row>
    <row r="117" spans="1:11" ht="188.45" customHeight="1">
      <c r="A117" s="66" t="s">
        <v>278</v>
      </c>
      <c r="B117" s="11"/>
      <c r="C117" s="38" t="s">
        <v>285</v>
      </c>
      <c r="D117" s="16"/>
      <c r="E117" s="50" t="s">
        <v>216</v>
      </c>
      <c r="F117" s="50"/>
      <c r="G117" s="94">
        <v>20.45</v>
      </c>
      <c r="H117" s="16"/>
      <c r="I117" s="84"/>
      <c r="J117" s="56"/>
      <c r="K117" s="56">
        <f t="shared" si="26"/>
        <v>0</v>
      </c>
    </row>
    <row r="118" spans="1:11">
      <c r="I118" s="157"/>
    </row>
    <row r="119" spans="1:11" ht="182.25">
      <c r="A119" s="64" t="s">
        <v>284</v>
      </c>
      <c r="B119" s="11"/>
      <c r="C119" s="38" t="s">
        <v>286</v>
      </c>
      <c r="D119" s="16"/>
      <c r="E119" s="50" t="s">
        <v>216</v>
      </c>
      <c r="F119" s="50"/>
      <c r="G119" s="56">
        <v>27.25</v>
      </c>
      <c r="H119" s="16"/>
      <c r="I119" s="84"/>
      <c r="J119" s="56"/>
      <c r="K119" s="56">
        <f>G119*I119</f>
        <v>0</v>
      </c>
    </row>
    <row r="121" spans="1:11">
      <c r="A121" s="176" t="s">
        <v>104</v>
      </c>
      <c r="B121" s="176"/>
      <c r="C121" s="176"/>
      <c r="D121" s="176"/>
      <c r="E121" s="176"/>
      <c r="F121" s="60"/>
      <c r="G121" s="177">
        <f>SUM(K89:K120)</f>
        <v>0</v>
      </c>
      <c r="H121" s="177"/>
      <c r="I121" s="177"/>
      <c r="J121" s="177"/>
      <c r="K121" s="177"/>
    </row>
    <row r="122" spans="1:11">
      <c r="A122" s="67"/>
    </row>
    <row r="123" spans="1:11">
      <c r="A123" s="67"/>
    </row>
    <row r="124" spans="1:11">
      <c r="A124" s="67"/>
    </row>
    <row r="125" spans="1:11">
      <c r="A125" s="67"/>
    </row>
    <row r="126" spans="1:11">
      <c r="A126" s="67"/>
    </row>
    <row r="127" spans="1:11">
      <c r="A127" s="67"/>
    </row>
    <row r="128" spans="1:11">
      <c r="A128" s="67"/>
    </row>
    <row r="129" spans="1:11">
      <c r="A129" s="67"/>
    </row>
    <row r="130" spans="1:11">
      <c r="A130" s="67"/>
    </row>
    <row r="131" spans="1:11">
      <c r="A131" s="178" t="s">
        <v>169</v>
      </c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</row>
    <row r="132" spans="1:11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</row>
    <row r="133" spans="1:11">
      <c r="A133" s="179" t="s">
        <v>106</v>
      </c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>
      <c r="A134" s="61"/>
      <c r="B134" s="37"/>
      <c r="C134" s="37"/>
      <c r="D134" s="37"/>
      <c r="E134" s="61"/>
      <c r="F134" s="61"/>
      <c r="G134" s="100"/>
      <c r="H134" s="37"/>
      <c r="I134" s="75"/>
      <c r="J134" s="75"/>
      <c r="K134" s="75"/>
    </row>
    <row r="135" spans="1:11" ht="111" customHeight="1">
      <c r="A135" s="64" t="s">
        <v>71</v>
      </c>
      <c r="B135" s="11"/>
      <c r="C135" s="180" t="s">
        <v>105</v>
      </c>
      <c r="D135" s="180"/>
      <c r="E135" s="180"/>
      <c r="F135" s="180"/>
      <c r="G135" s="180"/>
      <c r="H135" s="180"/>
      <c r="I135" s="180"/>
      <c r="J135" s="180"/>
      <c r="K135" s="180"/>
    </row>
    <row r="136" spans="1:11" ht="12" customHeight="1">
      <c r="A136" s="64"/>
      <c r="B136" s="11"/>
      <c r="C136" s="36"/>
      <c r="D136" s="36"/>
      <c r="E136" s="62"/>
      <c r="F136" s="62"/>
      <c r="G136" s="62"/>
      <c r="H136" s="36"/>
      <c r="I136" s="62"/>
      <c r="J136" s="62"/>
      <c r="K136" s="62"/>
    </row>
    <row r="137" spans="1:11" ht="15" customHeight="1">
      <c r="A137" s="183" t="s">
        <v>23</v>
      </c>
      <c r="B137" s="73"/>
      <c r="C137" s="186" t="s">
        <v>16</v>
      </c>
      <c r="D137" s="73"/>
      <c r="E137" s="185" t="s">
        <v>30</v>
      </c>
      <c r="F137" s="110"/>
      <c r="G137" s="186" t="s">
        <v>17</v>
      </c>
      <c r="H137" s="73"/>
      <c r="I137" s="185" t="s">
        <v>31</v>
      </c>
      <c r="J137" s="73"/>
      <c r="K137" s="185" t="s">
        <v>26</v>
      </c>
    </row>
    <row r="138" spans="1:11">
      <c r="A138" s="183"/>
      <c r="B138" s="73"/>
      <c r="C138" s="186"/>
      <c r="D138" s="73"/>
      <c r="E138" s="186"/>
      <c r="F138" s="110"/>
      <c r="G138" s="186"/>
      <c r="H138" s="73"/>
      <c r="I138" s="186"/>
      <c r="J138" s="73"/>
      <c r="K138" s="186"/>
    </row>
    <row r="140" spans="1:11" ht="60">
      <c r="A140" s="64" t="s">
        <v>58</v>
      </c>
      <c r="B140" s="11"/>
      <c r="C140" s="134" t="s">
        <v>160</v>
      </c>
      <c r="D140" s="16"/>
      <c r="E140" s="50" t="s">
        <v>84</v>
      </c>
      <c r="F140" s="50"/>
      <c r="G140" s="94">
        <v>8.5</v>
      </c>
      <c r="H140" s="16"/>
      <c r="I140" s="84"/>
      <c r="J140" s="56"/>
      <c r="K140" s="56">
        <f>G140*I140</f>
        <v>0</v>
      </c>
    </row>
    <row r="141" spans="1:11">
      <c r="A141" s="64"/>
      <c r="B141" s="11"/>
      <c r="C141" s="41"/>
      <c r="D141" s="16"/>
      <c r="E141" s="76"/>
      <c r="F141" s="76"/>
      <c r="G141" s="92"/>
      <c r="H141" s="14"/>
      <c r="I141" s="89"/>
      <c r="J141" s="57"/>
      <c r="K141" s="57"/>
    </row>
    <row r="142" spans="1:11" ht="60">
      <c r="A142" s="64" t="s">
        <v>170</v>
      </c>
      <c r="B142" s="11"/>
      <c r="C142" s="134" t="s">
        <v>228</v>
      </c>
      <c r="D142" s="16"/>
      <c r="E142" s="50" t="s">
        <v>84</v>
      </c>
      <c r="F142" s="50"/>
      <c r="G142" s="94">
        <v>7.5</v>
      </c>
      <c r="H142" s="16"/>
      <c r="I142" s="84"/>
      <c r="J142" s="56"/>
      <c r="K142" s="56">
        <f>G142*I142</f>
        <v>0</v>
      </c>
    </row>
    <row r="143" spans="1:11">
      <c r="A143" s="64"/>
      <c r="B143" s="11"/>
      <c r="C143" s="41"/>
      <c r="D143" s="16"/>
      <c r="E143" s="76"/>
      <c r="F143" s="76"/>
      <c r="G143" s="92"/>
      <c r="H143" s="14"/>
      <c r="I143" s="89"/>
      <c r="J143" s="57"/>
      <c r="K143" s="57"/>
    </row>
    <row r="144" spans="1:11" ht="227.25">
      <c r="A144" s="64" t="s">
        <v>171</v>
      </c>
      <c r="B144" s="11"/>
      <c r="C144" s="38" t="s">
        <v>301</v>
      </c>
      <c r="D144" s="16"/>
      <c r="E144" s="50" t="s">
        <v>216</v>
      </c>
      <c r="F144" s="50"/>
      <c r="G144" s="94">
        <v>8.5</v>
      </c>
      <c r="H144" s="16"/>
      <c r="I144" s="84"/>
      <c r="J144" s="56"/>
      <c r="K144" s="56">
        <f>G144*I144</f>
        <v>0</v>
      </c>
    </row>
    <row r="146" spans="1:11" ht="257.25">
      <c r="A146" s="64" t="s">
        <v>192</v>
      </c>
      <c r="B146" s="11"/>
      <c r="C146" s="38" t="s">
        <v>302</v>
      </c>
      <c r="D146" s="16"/>
      <c r="E146" s="50" t="s">
        <v>216</v>
      </c>
      <c r="F146" s="50"/>
      <c r="G146" s="94">
        <v>5</v>
      </c>
      <c r="H146" s="16"/>
      <c r="I146" s="84"/>
      <c r="J146" s="56"/>
      <c r="K146" s="56">
        <f>G146*I146</f>
        <v>0</v>
      </c>
    </row>
    <row r="147" spans="1:11">
      <c r="A147" s="64"/>
      <c r="B147" s="11"/>
      <c r="C147" s="102"/>
      <c r="D147" s="13"/>
      <c r="E147" s="63"/>
      <c r="F147" s="63"/>
      <c r="G147" s="93"/>
      <c r="H147" s="13"/>
      <c r="I147" s="83"/>
      <c r="J147" s="59"/>
      <c r="K147" s="59"/>
    </row>
    <row r="148" spans="1:11">
      <c r="A148" s="176" t="s">
        <v>107</v>
      </c>
      <c r="B148" s="176"/>
      <c r="C148" s="176"/>
      <c r="D148" s="176"/>
      <c r="E148" s="176"/>
      <c r="F148" s="60"/>
      <c r="G148" s="177">
        <f>SUM(K140:K146)</f>
        <v>0</v>
      </c>
      <c r="H148" s="177"/>
      <c r="I148" s="177"/>
      <c r="J148" s="177"/>
      <c r="K148" s="177"/>
    </row>
    <row r="176" spans="1:11">
      <c r="A176" s="178" t="s">
        <v>172</v>
      </c>
      <c r="B176" s="178"/>
      <c r="C176" s="178"/>
      <c r="D176" s="178"/>
      <c r="E176" s="178"/>
      <c r="F176" s="178"/>
      <c r="G176" s="178"/>
      <c r="H176" s="178"/>
      <c r="I176" s="178"/>
      <c r="J176" s="178"/>
      <c r="K176" s="178"/>
    </row>
    <row r="177" spans="1:11">
      <c r="A177" s="178"/>
      <c r="B177" s="178"/>
      <c r="C177" s="178"/>
      <c r="D177" s="178"/>
      <c r="E177" s="178"/>
      <c r="F177" s="178"/>
      <c r="G177" s="178"/>
      <c r="H177" s="178"/>
      <c r="I177" s="178"/>
      <c r="J177" s="178"/>
      <c r="K177" s="178"/>
    </row>
    <row r="178" spans="1:11">
      <c r="A178" s="179" t="s">
        <v>108</v>
      </c>
      <c r="B178" s="179"/>
      <c r="C178" s="179"/>
      <c r="D178" s="179"/>
      <c r="E178" s="179"/>
      <c r="F178" s="179"/>
      <c r="G178" s="179"/>
      <c r="H178" s="179"/>
      <c r="I178" s="179"/>
      <c r="J178" s="179"/>
      <c r="K178" s="179"/>
    </row>
    <row r="179" spans="1:11">
      <c r="A179" s="61"/>
      <c r="B179" s="37"/>
      <c r="C179" s="37"/>
      <c r="D179" s="37"/>
      <c r="E179" s="61"/>
      <c r="F179" s="61"/>
      <c r="G179" s="100"/>
      <c r="H179" s="37"/>
      <c r="I179" s="75"/>
      <c r="J179" s="75"/>
      <c r="K179" s="75"/>
    </row>
    <row r="180" spans="1:11" ht="73.150000000000006" customHeight="1">
      <c r="A180" s="64" t="s">
        <v>72</v>
      </c>
      <c r="B180" s="11"/>
      <c r="C180" s="180" t="s">
        <v>109</v>
      </c>
      <c r="D180" s="180"/>
      <c r="E180" s="180"/>
      <c r="F180" s="180"/>
      <c r="G180" s="180"/>
      <c r="H180" s="180"/>
      <c r="I180" s="180"/>
      <c r="J180" s="180"/>
      <c r="K180" s="180"/>
    </row>
    <row r="181" spans="1:11" ht="12" customHeight="1">
      <c r="A181" s="64"/>
      <c r="B181" s="11"/>
      <c r="C181" s="36"/>
      <c r="D181" s="36"/>
      <c r="E181" s="62"/>
      <c r="F181" s="62"/>
      <c r="G181" s="62"/>
      <c r="H181" s="36"/>
      <c r="I181" s="62"/>
      <c r="J181" s="62"/>
      <c r="K181" s="62"/>
    </row>
    <row r="182" spans="1:11" ht="15" customHeight="1">
      <c r="A182" s="183" t="s">
        <v>23</v>
      </c>
      <c r="B182" s="73"/>
      <c r="C182" s="186" t="s">
        <v>16</v>
      </c>
      <c r="D182" s="73"/>
      <c r="E182" s="185" t="s">
        <v>30</v>
      </c>
      <c r="F182" s="110"/>
      <c r="G182" s="186" t="s">
        <v>17</v>
      </c>
      <c r="H182" s="73"/>
      <c r="I182" s="185" t="s">
        <v>31</v>
      </c>
      <c r="J182" s="73"/>
      <c r="K182" s="185" t="s">
        <v>26</v>
      </c>
    </row>
    <row r="183" spans="1:11">
      <c r="A183" s="183"/>
      <c r="B183" s="73"/>
      <c r="C183" s="186"/>
      <c r="D183" s="73"/>
      <c r="E183" s="186"/>
      <c r="F183" s="110"/>
      <c r="G183" s="186"/>
      <c r="H183" s="73"/>
      <c r="I183" s="186"/>
      <c r="J183" s="73"/>
      <c r="K183" s="186"/>
    </row>
    <row r="185" spans="1:11" ht="255">
      <c r="A185" s="64" t="s">
        <v>59</v>
      </c>
      <c r="B185" s="11"/>
      <c r="C185" s="134" t="s">
        <v>229</v>
      </c>
      <c r="D185" s="16"/>
      <c r="E185" s="63"/>
      <c r="F185" s="63"/>
      <c r="G185" s="93"/>
      <c r="H185" s="13"/>
      <c r="I185" s="83"/>
      <c r="J185" s="59"/>
      <c r="K185" s="59">
        <f>G185*I185</f>
        <v>0</v>
      </c>
    </row>
    <row r="186" spans="1:11">
      <c r="A186" s="64"/>
      <c r="B186" s="11"/>
      <c r="C186" s="41" t="s">
        <v>162</v>
      </c>
      <c r="D186" s="13"/>
      <c r="E186" s="63"/>
      <c r="F186" s="63"/>
      <c r="G186" s="93"/>
      <c r="H186" s="13"/>
      <c r="I186" s="83"/>
      <c r="J186" s="59"/>
      <c r="K186" s="59"/>
    </row>
    <row r="187" spans="1:11" ht="31.5" customHeight="1">
      <c r="A187" s="64"/>
      <c r="B187" s="11"/>
      <c r="C187" s="138" t="s">
        <v>230</v>
      </c>
      <c r="D187" s="13"/>
      <c r="E187" s="54" t="s">
        <v>89</v>
      </c>
      <c r="F187" s="55"/>
      <c r="G187" s="94">
        <v>2</v>
      </c>
      <c r="H187" s="16"/>
      <c r="I187" s="91"/>
      <c r="J187" s="56"/>
      <c r="K187" s="90">
        <f>G187*I187</f>
        <v>0</v>
      </c>
    </row>
    <row r="188" spans="1:11" ht="31.5" customHeight="1">
      <c r="A188" s="64"/>
      <c r="B188" s="11"/>
      <c r="C188" s="138" t="s">
        <v>231</v>
      </c>
      <c r="D188" s="13"/>
      <c r="E188" s="54" t="s">
        <v>89</v>
      </c>
      <c r="F188" s="55"/>
      <c r="G188" s="94">
        <v>2</v>
      </c>
      <c r="H188" s="16"/>
      <c r="I188" s="91"/>
      <c r="J188" s="56"/>
      <c r="K188" s="90">
        <f>G188*I188</f>
        <v>0</v>
      </c>
    </row>
    <row r="189" spans="1:11" ht="33.75" customHeight="1">
      <c r="A189" s="64"/>
      <c r="B189" s="11"/>
      <c r="C189" s="138" t="s">
        <v>232</v>
      </c>
      <c r="D189" s="13"/>
      <c r="E189" s="54" t="s">
        <v>89</v>
      </c>
      <c r="F189" s="55"/>
      <c r="G189" s="94">
        <v>2</v>
      </c>
      <c r="H189" s="16"/>
      <c r="I189" s="91"/>
      <c r="J189" s="56"/>
      <c r="K189" s="90">
        <f>G189*I189</f>
        <v>0</v>
      </c>
    </row>
    <row r="190" spans="1:11" ht="32.25" customHeight="1">
      <c r="A190" s="64"/>
      <c r="B190" s="11"/>
      <c r="C190" s="138" t="s">
        <v>233</v>
      </c>
      <c r="D190" s="13"/>
      <c r="E190" s="54" t="s">
        <v>89</v>
      </c>
      <c r="F190" s="55"/>
      <c r="G190" s="94">
        <v>1</v>
      </c>
      <c r="H190" s="16"/>
      <c r="I190" s="91"/>
      <c r="J190" s="56"/>
      <c r="K190" s="90">
        <f>G190*I190</f>
        <v>0</v>
      </c>
    </row>
    <row r="191" spans="1:11" ht="32.25" customHeight="1">
      <c r="A191" s="64"/>
      <c r="B191" s="11"/>
      <c r="C191" s="138" t="s">
        <v>234</v>
      </c>
      <c r="D191" s="13"/>
      <c r="E191" s="54" t="s">
        <v>89</v>
      </c>
      <c r="F191" s="55"/>
      <c r="G191" s="94">
        <v>2</v>
      </c>
      <c r="H191" s="16"/>
      <c r="I191" s="91"/>
      <c r="J191" s="56"/>
      <c r="K191" s="90">
        <f>G191*I191</f>
        <v>0</v>
      </c>
    </row>
    <row r="192" spans="1:11">
      <c r="I192" s="81"/>
      <c r="J192" s="81"/>
      <c r="K192" s="81"/>
    </row>
    <row r="193" spans="1:11" ht="117" customHeight="1">
      <c r="A193" s="64" t="s">
        <v>159</v>
      </c>
      <c r="B193" s="11"/>
      <c r="C193" s="134" t="s">
        <v>262</v>
      </c>
      <c r="D193" s="16"/>
      <c r="E193" s="63"/>
      <c r="F193" s="63"/>
      <c r="G193" s="93"/>
      <c r="H193" s="13"/>
      <c r="I193" s="83"/>
      <c r="J193" s="59"/>
      <c r="K193" s="59">
        <f>G193*I193</f>
        <v>0</v>
      </c>
    </row>
    <row r="194" spans="1:11" ht="18.75" customHeight="1">
      <c r="A194" s="64"/>
      <c r="B194" s="11"/>
      <c r="C194" s="132" t="s">
        <v>251</v>
      </c>
      <c r="D194" s="13"/>
    </row>
    <row r="195" spans="1:11">
      <c r="C195" t="s">
        <v>235</v>
      </c>
      <c r="E195" s="54" t="s">
        <v>83</v>
      </c>
      <c r="F195" s="55"/>
      <c r="G195" s="94">
        <v>1</v>
      </c>
      <c r="H195" s="16"/>
      <c r="I195" s="91"/>
      <c r="J195" s="56"/>
      <c r="K195" s="56">
        <f>G195*I195</f>
        <v>0</v>
      </c>
    </row>
    <row r="196" spans="1:11">
      <c r="E196" s="54"/>
      <c r="F196" s="58"/>
      <c r="G196" s="93"/>
      <c r="H196" s="13"/>
      <c r="I196" s="131"/>
      <c r="J196" s="59"/>
      <c r="K196" s="59"/>
    </row>
    <row r="197" spans="1:11" ht="105">
      <c r="A197" s="64" t="s">
        <v>161</v>
      </c>
      <c r="B197" s="11"/>
      <c r="C197" s="134" t="s">
        <v>252</v>
      </c>
      <c r="D197" s="16"/>
      <c r="E197" s="63"/>
      <c r="F197" s="63"/>
      <c r="G197" s="93"/>
      <c r="H197" s="13"/>
      <c r="I197" s="83"/>
      <c r="J197" s="59"/>
      <c r="K197" s="59">
        <f>G197*I197</f>
        <v>0</v>
      </c>
    </row>
    <row r="198" spans="1:11" ht="30" customHeight="1">
      <c r="A198" s="64"/>
      <c r="B198" s="11"/>
      <c r="C198" s="132" t="s">
        <v>236</v>
      </c>
      <c r="D198" s="13"/>
      <c r="E198" s="54" t="s">
        <v>83</v>
      </c>
      <c r="F198" s="55"/>
      <c r="G198" s="94">
        <v>1</v>
      </c>
      <c r="H198" s="16"/>
      <c r="I198" s="79"/>
      <c r="J198" s="56"/>
      <c r="K198" s="56">
        <f>G198*I198</f>
        <v>0</v>
      </c>
    </row>
    <row r="199" spans="1:11" ht="30" customHeight="1">
      <c r="A199" s="64"/>
      <c r="B199" s="11"/>
      <c r="C199" s="132" t="s">
        <v>237</v>
      </c>
      <c r="D199" s="13"/>
      <c r="E199" s="54" t="s">
        <v>83</v>
      </c>
      <c r="F199" s="55"/>
      <c r="G199" s="94">
        <v>4</v>
      </c>
      <c r="H199" s="16"/>
      <c r="I199" s="79"/>
      <c r="J199" s="56"/>
      <c r="K199" s="56">
        <f>G199*I199</f>
        <v>0</v>
      </c>
    </row>
    <row r="201" spans="1:11">
      <c r="A201" s="176" t="s">
        <v>110</v>
      </c>
      <c r="B201" s="176"/>
      <c r="C201" s="176"/>
      <c r="D201" s="176"/>
      <c r="E201" s="176"/>
      <c r="F201" s="60"/>
      <c r="G201" s="177">
        <f>SUM(K185:K199)</f>
        <v>0</v>
      </c>
      <c r="H201" s="177"/>
      <c r="I201" s="177"/>
      <c r="J201" s="177"/>
      <c r="K201" s="177"/>
    </row>
    <row r="226" spans="1:11">
      <c r="A226" s="178" t="s">
        <v>173</v>
      </c>
      <c r="B226" s="178"/>
      <c r="C226" s="178"/>
      <c r="D226" s="178"/>
      <c r="E226" s="178"/>
      <c r="F226" s="178"/>
      <c r="G226" s="178"/>
      <c r="H226" s="178"/>
      <c r="I226" s="178"/>
      <c r="J226" s="178"/>
      <c r="K226" s="178"/>
    </row>
    <row r="227" spans="1:11">
      <c r="A227" s="178"/>
      <c r="B227" s="178"/>
      <c r="C227" s="178"/>
      <c r="D227" s="178"/>
      <c r="E227" s="178"/>
      <c r="F227" s="178"/>
      <c r="G227" s="178"/>
      <c r="H227" s="178"/>
      <c r="I227" s="178"/>
      <c r="J227" s="178"/>
      <c r="K227" s="178"/>
    </row>
    <row r="228" spans="1:11">
      <c r="A228" s="179" t="s">
        <v>111</v>
      </c>
      <c r="B228" s="179"/>
      <c r="C228" s="179"/>
      <c r="D228" s="179"/>
      <c r="E228" s="179"/>
      <c r="F228" s="179"/>
      <c r="G228" s="179"/>
      <c r="H228" s="179"/>
      <c r="I228" s="179"/>
      <c r="J228" s="179"/>
      <c r="K228" s="179"/>
    </row>
    <row r="229" spans="1:11">
      <c r="A229" s="61"/>
      <c r="B229" s="37"/>
      <c r="C229" s="37"/>
      <c r="D229" s="37"/>
      <c r="E229" s="61"/>
      <c r="F229" s="61"/>
      <c r="G229" s="100"/>
      <c r="H229" s="37"/>
      <c r="I229" s="75"/>
      <c r="J229" s="75"/>
      <c r="K229" s="75"/>
    </row>
    <row r="230" spans="1:11" ht="125.25" customHeight="1">
      <c r="A230" s="64" t="s">
        <v>73</v>
      </c>
      <c r="B230" s="11"/>
      <c r="C230" s="180" t="s">
        <v>112</v>
      </c>
      <c r="D230" s="180"/>
      <c r="E230" s="180"/>
      <c r="F230" s="180"/>
      <c r="G230" s="180"/>
      <c r="H230" s="180"/>
      <c r="I230" s="180"/>
      <c r="J230" s="180"/>
      <c r="K230" s="180"/>
    </row>
    <row r="231" spans="1:11" ht="12" customHeight="1">
      <c r="A231" s="64"/>
      <c r="B231" s="11"/>
      <c r="C231" s="36"/>
      <c r="D231" s="36"/>
      <c r="E231" s="62"/>
      <c r="F231" s="62"/>
      <c r="G231" s="62"/>
      <c r="H231" s="36"/>
      <c r="I231" s="62"/>
      <c r="J231" s="62"/>
      <c r="K231" s="62"/>
    </row>
    <row r="232" spans="1:11" ht="15" customHeight="1">
      <c r="A232" s="183" t="s">
        <v>23</v>
      </c>
      <c r="B232" s="73"/>
      <c r="C232" s="186" t="s">
        <v>16</v>
      </c>
      <c r="D232" s="73"/>
      <c r="E232" s="185" t="s">
        <v>30</v>
      </c>
      <c r="F232" s="110"/>
      <c r="G232" s="186" t="s">
        <v>17</v>
      </c>
      <c r="H232" s="73"/>
      <c r="I232" s="185" t="s">
        <v>31</v>
      </c>
      <c r="J232" s="73"/>
      <c r="K232" s="185" t="s">
        <v>26</v>
      </c>
    </row>
    <row r="233" spans="1:11">
      <c r="A233" s="183"/>
      <c r="B233" s="73"/>
      <c r="C233" s="186"/>
      <c r="D233" s="73"/>
      <c r="E233" s="186"/>
      <c r="F233" s="110"/>
      <c r="G233" s="186"/>
      <c r="H233" s="73"/>
      <c r="I233" s="186"/>
      <c r="J233" s="73"/>
      <c r="K233" s="186"/>
    </row>
    <row r="235" spans="1:11" ht="60">
      <c r="A235" s="64" t="s">
        <v>66</v>
      </c>
      <c r="B235" s="11"/>
      <c r="C235" s="38" t="s">
        <v>253</v>
      </c>
      <c r="D235" s="16"/>
      <c r="E235" s="63"/>
      <c r="F235" s="63"/>
      <c r="G235" s="93"/>
      <c r="H235" s="13"/>
      <c r="I235" s="78"/>
      <c r="J235" s="63"/>
      <c r="K235" s="63"/>
    </row>
    <row r="236" spans="1:11" ht="18.75" customHeight="1">
      <c r="A236" s="64"/>
      <c r="B236" s="11"/>
      <c r="C236" s="138" t="s">
        <v>113</v>
      </c>
      <c r="D236" s="13"/>
      <c r="E236" s="54" t="s">
        <v>216</v>
      </c>
      <c r="F236" s="55"/>
      <c r="G236" s="94">
        <v>23.35</v>
      </c>
      <c r="H236" s="16"/>
      <c r="I236" s="79"/>
      <c r="J236" s="56"/>
      <c r="K236" s="56">
        <f>G236*I236</f>
        <v>0</v>
      </c>
    </row>
    <row r="237" spans="1:11" ht="18.75" customHeight="1">
      <c r="A237" s="64"/>
      <c r="B237" s="11"/>
      <c r="C237" s="138" t="s">
        <v>114</v>
      </c>
      <c r="D237" s="13"/>
      <c r="E237" s="54" t="s">
        <v>97</v>
      </c>
      <c r="F237" s="55"/>
      <c r="G237" s="94">
        <v>21.46</v>
      </c>
      <c r="H237" s="16"/>
      <c r="I237" s="79"/>
      <c r="J237" s="56"/>
      <c r="K237" s="56">
        <f>G237*I237</f>
        <v>0</v>
      </c>
    </row>
    <row r="238" spans="1:11">
      <c r="I238" s="155"/>
      <c r="J238" s="81"/>
      <c r="K238" s="81"/>
    </row>
    <row r="239" spans="1:11" ht="75">
      <c r="A239" s="64" t="s">
        <v>65</v>
      </c>
      <c r="B239" s="11"/>
      <c r="C239" s="38" t="s">
        <v>255</v>
      </c>
      <c r="D239" s="16"/>
      <c r="E239" s="63"/>
      <c r="F239" s="63"/>
      <c r="G239" s="93"/>
      <c r="H239" s="13"/>
      <c r="I239" s="78"/>
      <c r="J239" s="63"/>
      <c r="K239" s="63"/>
    </row>
    <row r="240" spans="1:11" ht="18.75" customHeight="1">
      <c r="A240" s="64"/>
      <c r="B240" s="11"/>
      <c r="C240" s="138" t="s">
        <v>113</v>
      </c>
      <c r="D240" s="13"/>
      <c r="E240" s="54" t="s">
        <v>216</v>
      </c>
      <c r="F240" s="55"/>
      <c r="G240" s="94">
        <v>8.8000000000000007</v>
      </c>
      <c r="H240" s="16"/>
      <c r="I240" s="79"/>
      <c r="J240" s="56"/>
      <c r="K240" s="56">
        <f>G240*I240</f>
        <v>0</v>
      </c>
    </row>
    <row r="241" spans="1:11">
      <c r="A241" s="64"/>
      <c r="B241" s="11"/>
      <c r="C241" s="138" t="s">
        <v>114</v>
      </c>
      <c r="D241" s="13"/>
      <c r="E241" s="54" t="s">
        <v>97</v>
      </c>
      <c r="F241" s="55"/>
      <c r="G241" s="94">
        <v>18.3</v>
      </c>
      <c r="H241" s="16"/>
      <c r="I241" s="79"/>
      <c r="J241" s="56"/>
      <c r="K241" s="56">
        <f>G241*I241</f>
        <v>0</v>
      </c>
    </row>
    <row r="242" spans="1:11" ht="14.45" customHeight="1">
      <c r="A242" s="64"/>
      <c r="B242" s="11"/>
      <c r="C242" s="42"/>
      <c r="D242" s="13"/>
      <c r="E242" s="54"/>
      <c r="F242" s="58"/>
      <c r="G242" s="93"/>
      <c r="H242" s="13"/>
      <c r="I242" s="82"/>
      <c r="J242" s="59"/>
      <c r="K242" s="59"/>
    </row>
    <row r="243" spans="1:11" ht="60">
      <c r="A243" s="64" t="s">
        <v>174</v>
      </c>
      <c r="B243" s="11"/>
      <c r="C243" s="38" t="s">
        <v>254</v>
      </c>
      <c r="D243" s="16"/>
      <c r="E243" s="63"/>
      <c r="F243" s="63"/>
      <c r="G243" s="93"/>
      <c r="H243" s="13"/>
      <c r="I243" s="83"/>
      <c r="J243" s="59"/>
      <c r="K243" s="59"/>
    </row>
    <row r="244" spans="1:11" ht="18.75" customHeight="1">
      <c r="A244" s="64"/>
      <c r="B244" s="11"/>
      <c r="C244" s="138" t="s">
        <v>193</v>
      </c>
      <c r="D244" s="13"/>
      <c r="E244" s="54" t="s">
        <v>216</v>
      </c>
      <c r="F244" s="55"/>
      <c r="G244" s="94">
        <v>21.6</v>
      </c>
      <c r="H244" s="16"/>
      <c r="I244" s="79"/>
      <c r="J244" s="56"/>
      <c r="K244" s="56">
        <f>G244*I244</f>
        <v>0</v>
      </c>
    </row>
    <row r="245" spans="1:11" ht="30">
      <c r="A245" s="64"/>
      <c r="B245" s="11"/>
      <c r="C245" s="138" t="s">
        <v>194</v>
      </c>
      <c r="D245" s="13"/>
      <c r="E245" s="54" t="s">
        <v>216</v>
      </c>
      <c r="F245" s="55"/>
      <c r="G245" s="94">
        <v>3.6</v>
      </c>
      <c r="H245" s="16"/>
      <c r="I245" s="79"/>
      <c r="J245" s="56"/>
      <c r="K245" s="56">
        <f>G245*I245</f>
        <v>0</v>
      </c>
    </row>
    <row r="248" spans="1:11">
      <c r="A248" s="176" t="s">
        <v>115</v>
      </c>
      <c r="B248" s="176"/>
      <c r="C248" s="176"/>
      <c r="D248" s="176"/>
      <c r="E248" s="176"/>
      <c r="F248" s="60"/>
      <c r="G248" s="177">
        <f>SUM(K236:K245)</f>
        <v>0</v>
      </c>
      <c r="H248" s="177"/>
      <c r="I248" s="177"/>
      <c r="J248" s="177"/>
      <c r="K248" s="177"/>
    </row>
    <row r="251" spans="1:11">
      <c r="A251" s="178" t="s">
        <v>175</v>
      </c>
      <c r="B251" s="178"/>
      <c r="C251" s="178"/>
      <c r="D251" s="178"/>
      <c r="E251" s="178"/>
      <c r="F251" s="178"/>
      <c r="G251" s="178"/>
      <c r="H251" s="178"/>
      <c r="I251" s="178"/>
      <c r="J251" s="178"/>
      <c r="K251" s="178"/>
    </row>
    <row r="252" spans="1:11">
      <c r="A252" s="178"/>
      <c r="B252" s="178"/>
      <c r="C252" s="178"/>
      <c r="D252" s="178"/>
      <c r="E252" s="178"/>
      <c r="F252" s="178"/>
      <c r="G252" s="178"/>
      <c r="H252" s="178"/>
      <c r="I252" s="178"/>
      <c r="J252" s="178"/>
      <c r="K252" s="178"/>
    </row>
    <row r="253" spans="1:11">
      <c r="A253" s="179" t="s">
        <v>116</v>
      </c>
      <c r="B253" s="179"/>
      <c r="C253" s="179"/>
      <c r="D253" s="179"/>
      <c r="E253" s="179"/>
      <c r="F253" s="179"/>
      <c r="G253" s="179"/>
      <c r="H253" s="179"/>
      <c r="I253" s="179"/>
      <c r="J253" s="179"/>
      <c r="K253" s="179"/>
    </row>
    <row r="254" spans="1:11">
      <c r="A254" s="61"/>
      <c r="B254" s="37"/>
      <c r="C254" s="37"/>
      <c r="D254" s="37"/>
      <c r="E254" s="61"/>
      <c r="F254" s="61"/>
      <c r="G254" s="100"/>
      <c r="H254" s="37"/>
      <c r="I254" s="75"/>
      <c r="J254" s="75"/>
      <c r="K254" s="75"/>
    </row>
    <row r="255" spans="1:11" ht="101.45" customHeight="1">
      <c r="A255" s="64" t="s">
        <v>74</v>
      </c>
      <c r="B255" s="11"/>
      <c r="C255" s="180" t="s">
        <v>117</v>
      </c>
      <c r="D255" s="180"/>
      <c r="E255" s="180"/>
      <c r="F255" s="180"/>
      <c r="G255" s="180"/>
      <c r="H255" s="180"/>
      <c r="I255" s="180"/>
      <c r="J255" s="180"/>
      <c r="K255" s="180"/>
    </row>
    <row r="256" spans="1:11" ht="12" customHeight="1">
      <c r="A256" s="64"/>
      <c r="B256" s="11"/>
      <c r="C256" s="36"/>
      <c r="D256" s="36"/>
      <c r="E256" s="62"/>
      <c r="F256" s="62"/>
      <c r="G256" s="62"/>
      <c r="H256" s="36"/>
      <c r="I256" s="62"/>
      <c r="J256" s="62"/>
      <c r="K256" s="62"/>
    </row>
    <row r="257" spans="1:11" ht="15" customHeight="1">
      <c r="A257" s="183" t="s">
        <v>23</v>
      </c>
      <c r="B257" s="73"/>
      <c r="C257" s="186" t="s">
        <v>16</v>
      </c>
      <c r="D257" s="73"/>
      <c r="E257" s="185" t="s">
        <v>30</v>
      </c>
      <c r="F257" s="110"/>
      <c r="G257" s="186" t="s">
        <v>17</v>
      </c>
      <c r="H257" s="73"/>
      <c r="I257" s="185" t="s">
        <v>31</v>
      </c>
      <c r="J257" s="73"/>
      <c r="K257" s="185" t="s">
        <v>26</v>
      </c>
    </row>
    <row r="258" spans="1:11">
      <c r="A258" s="183"/>
      <c r="B258" s="73"/>
      <c r="C258" s="186"/>
      <c r="D258" s="73"/>
      <c r="E258" s="186"/>
      <c r="F258" s="110"/>
      <c r="G258" s="186"/>
      <c r="H258" s="73"/>
      <c r="I258" s="186"/>
      <c r="J258" s="73"/>
      <c r="K258" s="186"/>
    </row>
    <row r="260" spans="1:11" ht="90">
      <c r="A260" s="64" t="s">
        <v>60</v>
      </c>
      <c r="B260" s="11"/>
      <c r="C260" s="40" t="s">
        <v>256</v>
      </c>
      <c r="D260" s="16"/>
      <c r="E260" s="63"/>
      <c r="F260" s="63"/>
      <c r="G260" s="93"/>
      <c r="H260" s="13"/>
      <c r="I260" s="78"/>
      <c r="J260" s="63"/>
      <c r="K260" s="63"/>
    </row>
    <row r="261" spans="1:11" ht="18.75" customHeight="1">
      <c r="A261" s="64"/>
      <c r="B261" s="11"/>
      <c r="C261" s="138" t="s">
        <v>118</v>
      </c>
      <c r="D261" s="13"/>
      <c r="E261" s="54" t="s">
        <v>216</v>
      </c>
      <c r="F261" s="55"/>
      <c r="G261" s="94">
        <v>56.05</v>
      </c>
      <c r="H261" s="16"/>
      <c r="I261" s="79"/>
      <c r="J261" s="56"/>
      <c r="K261" s="56">
        <f>G261*I261</f>
        <v>0</v>
      </c>
    </row>
    <row r="262" spans="1:11" ht="18.75" customHeight="1">
      <c r="A262" s="64"/>
      <c r="B262" s="11"/>
      <c r="C262" s="138" t="s">
        <v>119</v>
      </c>
      <c r="D262" s="13"/>
      <c r="E262" s="54" t="s">
        <v>97</v>
      </c>
      <c r="F262" s="55"/>
      <c r="G262" s="94">
        <v>59.4</v>
      </c>
      <c r="H262" s="16"/>
      <c r="I262" s="79"/>
      <c r="J262" s="56"/>
      <c r="K262" s="56">
        <f>G262*I262</f>
        <v>0</v>
      </c>
    </row>
    <row r="265" spans="1:11">
      <c r="A265" s="176" t="s">
        <v>120</v>
      </c>
      <c r="B265" s="176"/>
      <c r="C265" s="176"/>
      <c r="D265" s="176"/>
      <c r="E265" s="176"/>
      <c r="F265" s="60"/>
      <c r="G265" s="177">
        <f>SUM(K260:K264)</f>
        <v>0</v>
      </c>
      <c r="H265" s="177"/>
      <c r="I265" s="177"/>
      <c r="J265" s="177"/>
      <c r="K265" s="177"/>
    </row>
    <row r="283" spans="1:11">
      <c r="A283" s="178" t="s">
        <v>176</v>
      </c>
      <c r="B283" s="178"/>
      <c r="C283" s="178"/>
      <c r="D283" s="178"/>
      <c r="E283" s="178"/>
      <c r="F283" s="178"/>
      <c r="G283" s="178"/>
      <c r="H283" s="178"/>
      <c r="I283" s="178"/>
      <c r="J283" s="178"/>
      <c r="K283" s="178"/>
    </row>
    <row r="284" spans="1:11">
      <c r="A284" s="178"/>
      <c r="B284" s="178"/>
      <c r="C284" s="178"/>
      <c r="D284" s="178"/>
      <c r="E284" s="178"/>
      <c r="F284" s="178"/>
      <c r="G284" s="178"/>
      <c r="H284" s="178"/>
      <c r="I284" s="178"/>
      <c r="J284" s="178"/>
      <c r="K284" s="178"/>
    </row>
    <row r="285" spans="1:11">
      <c r="A285" s="179" t="s">
        <v>189</v>
      </c>
      <c r="B285" s="179"/>
      <c r="C285" s="179"/>
      <c r="D285" s="179"/>
      <c r="E285" s="179"/>
      <c r="F285" s="179"/>
      <c r="G285" s="179"/>
      <c r="H285" s="179"/>
      <c r="I285" s="179"/>
      <c r="J285" s="179"/>
      <c r="K285" s="179"/>
    </row>
    <row r="286" spans="1:11" ht="118.15" customHeight="1">
      <c r="A286" s="64" t="s">
        <v>75</v>
      </c>
      <c r="B286" s="11"/>
      <c r="C286" s="180" t="s">
        <v>121</v>
      </c>
      <c r="D286" s="180"/>
      <c r="E286" s="180"/>
      <c r="F286" s="180"/>
      <c r="G286" s="180"/>
      <c r="H286" s="180"/>
      <c r="I286" s="180"/>
      <c r="J286" s="180"/>
      <c r="K286" s="180"/>
    </row>
    <row r="287" spans="1:11" ht="15" customHeight="1">
      <c r="A287" s="183" t="s">
        <v>23</v>
      </c>
      <c r="B287" s="73"/>
      <c r="C287" s="186" t="s">
        <v>16</v>
      </c>
      <c r="D287" s="73"/>
      <c r="E287" s="185" t="s">
        <v>30</v>
      </c>
      <c r="F287" s="110"/>
      <c r="G287" s="186" t="s">
        <v>17</v>
      </c>
      <c r="H287" s="73"/>
      <c r="I287" s="185" t="s">
        <v>31</v>
      </c>
      <c r="J287" s="73"/>
      <c r="K287" s="185" t="s">
        <v>26</v>
      </c>
    </row>
    <row r="288" spans="1:11">
      <c r="A288" s="183"/>
      <c r="B288" s="73"/>
      <c r="C288" s="186"/>
      <c r="D288" s="73"/>
      <c r="E288" s="186"/>
      <c r="F288" s="110"/>
      <c r="G288" s="186"/>
      <c r="H288" s="73"/>
      <c r="I288" s="186"/>
      <c r="J288" s="73"/>
      <c r="K288" s="186"/>
    </row>
    <row r="289" spans="1:11" ht="105">
      <c r="A289" s="64" t="s">
        <v>78</v>
      </c>
      <c r="B289" s="11"/>
      <c r="C289" s="40" t="s">
        <v>163</v>
      </c>
      <c r="D289" s="16"/>
      <c r="E289" s="63"/>
      <c r="F289" s="63"/>
      <c r="G289" s="93"/>
      <c r="H289" s="13"/>
      <c r="I289" s="78"/>
      <c r="J289" s="63"/>
      <c r="K289" s="63"/>
    </row>
    <row r="290" spans="1:11" ht="14.45" customHeight="1">
      <c r="A290" s="64"/>
      <c r="B290" s="11"/>
      <c r="C290" s="138" t="s">
        <v>122</v>
      </c>
      <c r="D290" s="13"/>
      <c r="E290" s="54" t="s">
        <v>216</v>
      </c>
      <c r="F290" s="55"/>
      <c r="G290" s="94">
        <v>212.85</v>
      </c>
      <c r="H290" s="16"/>
      <c r="I290" s="79"/>
      <c r="J290" s="56"/>
      <c r="K290" s="56">
        <f>G290*I290</f>
        <v>0</v>
      </c>
    </row>
    <row r="291" spans="1:11">
      <c r="I291" s="155"/>
      <c r="J291" s="81"/>
      <c r="K291" s="81"/>
    </row>
    <row r="292" spans="1:11" ht="97.5" customHeight="1">
      <c r="A292" s="64" t="s">
        <v>177</v>
      </c>
      <c r="B292" s="11"/>
      <c r="C292" s="40" t="s">
        <v>238</v>
      </c>
      <c r="D292" s="16"/>
      <c r="E292" s="63"/>
      <c r="F292" s="63"/>
      <c r="G292" s="93"/>
      <c r="H292" s="13"/>
      <c r="I292" s="83"/>
      <c r="J292" s="59"/>
      <c r="K292" s="59"/>
    </row>
    <row r="293" spans="1:11" ht="12" customHeight="1">
      <c r="A293" s="64"/>
      <c r="B293" s="11"/>
      <c r="C293" s="138" t="s">
        <v>288</v>
      </c>
      <c r="D293" s="13"/>
      <c r="E293" s="54" t="s">
        <v>216</v>
      </c>
      <c r="F293" s="55"/>
      <c r="G293" s="94">
        <v>80.98</v>
      </c>
      <c r="H293" s="16"/>
      <c r="I293" s="79"/>
      <c r="J293" s="56"/>
      <c r="K293" s="56">
        <f>G293*I293</f>
        <v>0</v>
      </c>
    </row>
    <row r="294" spans="1:11">
      <c r="I294" s="155"/>
      <c r="J294" s="81"/>
      <c r="K294" s="81"/>
    </row>
    <row r="295" spans="1:11" ht="136.5" customHeight="1">
      <c r="A295" s="64" t="s">
        <v>178</v>
      </c>
      <c r="B295" s="11"/>
      <c r="C295" s="43" t="s">
        <v>195</v>
      </c>
      <c r="D295" s="16"/>
      <c r="E295" s="63"/>
      <c r="F295" s="63"/>
      <c r="G295" s="93"/>
      <c r="H295" s="13"/>
      <c r="I295" s="83"/>
      <c r="J295" s="59"/>
      <c r="K295" s="59"/>
    </row>
    <row r="296" spans="1:11" ht="13.15" customHeight="1">
      <c r="A296" s="64"/>
      <c r="B296" s="11"/>
      <c r="C296" s="138" t="s">
        <v>239</v>
      </c>
      <c r="D296" s="13"/>
      <c r="E296" s="54" t="s">
        <v>83</v>
      </c>
      <c r="F296" s="55"/>
      <c r="G296" s="94">
        <v>2</v>
      </c>
      <c r="H296" s="16"/>
      <c r="I296" s="79"/>
      <c r="J296" s="56"/>
      <c r="K296" s="56">
        <f>G296*I296</f>
        <v>0</v>
      </c>
    </row>
    <row r="297" spans="1:11" ht="13.9" customHeight="1">
      <c r="A297" s="64"/>
      <c r="B297" s="11"/>
      <c r="C297" s="42"/>
      <c r="D297" s="13"/>
      <c r="E297" s="54"/>
      <c r="F297" s="58"/>
      <c r="G297" s="93"/>
      <c r="H297" s="13"/>
      <c r="I297" s="82"/>
      <c r="J297" s="59"/>
      <c r="K297" s="59"/>
    </row>
    <row r="298" spans="1:11" ht="120">
      <c r="A298" s="64" t="s">
        <v>178</v>
      </c>
      <c r="B298" s="11"/>
      <c r="C298" s="40" t="s">
        <v>287</v>
      </c>
      <c r="D298" s="16"/>
      <c r="E298" s="63"/>
      <c r="F298" s="63"/>
      <c r="G298" s="93"/>
      <c r="H298" s="13"/>
      <c r="I298" s="78"/>
      <c r="J298" s="63"/>
      <c r="K298" s="63"/>
    </row>
    <row r="299" spans="1:11" ht="17.25">
      <c r="A299" s="64"/>
      <c r="B299" s="11"/>
      <c r="C299" s="138" t="s">
        <v>289</v>
      </c>
      <c r="D299" s="13"/>
      <c r="E299" s="54" t="s">
        <v>216</v>
      </c>
      <c r="F299" s="55"/>
      <c r="G299" s="94">
        <f>13.34+5</f>
        <v>18.34</v>
      </c>
      <c r="H299" s="16"/>
      <c r="I299" s="79"/>
      <c r="J299" s="56"/>
      <c r="K299" s="56">
        <f>G299*I299</f>
        <v>0</v>
      </c>
    </row>
    <row r="300" spans="1:11" ht="15.6" customHeight="1">
      <c r="A300" s="64"/>
      <c r="B300" s="11"/>
      <c r="C300" s="138" t="s">
        <v>290</v>
      </c>
      <c r="D300" s="13"/>
      <c r="E300" s="54" t="s">
        <v>216</v>
      </c>
      <c r="F300" s="55"/>
      <c r="G300" s="94">
        <f>11.7+2.8</f>
        <v>14.5</v>
      </c>
      <c r="H300" s="16"/>
      <c r="I300" s="79"/>
      <c r="J300" s="56"/>
      <c r="K300" s="56">
        <f>G300*I300</f>
        <v>0</v>
      </c>
    </row>
    <row r="301" spans="1:11" ht="11.45" customHeight="1">
      <c r="A301" s="64"/>
      <c r="B301" s="11"/>
      <c r="C301" s="42"/>
      <c r="D301" s="13"/>
      <c r="E301" s="54"/>
      <c r="F301" s="58"/>
      <c r="G301" s="93"/>
      <c r="H301" s="13"/>
      <c r="I301" s="82"/>
      <c r="J301" s="59"/>
      <c r="K301" s="59"/>
    </row>
    <row r="302" spans="1:11">
      <c r="A302" s="176" t="s">
        <v>123</v>
      </c>
      <c r="B302" s="176"/>
      <c r="C302" s="176"/>
      <c r="D302" s="176"/>
      <c r="E302" s="176"/>
      <c r="F302" s="60"/>
      <c r="G302" s="177">
        <f>SUM(K289:K301)</f>
        <v>0</v>
      </c>
      <c r="H302" s="177"/>
      <c r="I302" s="177"/>
      <c r="J302" s="177"/>
      <c r="K302" s="177"/>
    </row>
    <row r="303" spans="1:11">
      <c r="K303" s="81"/>
    </row>
    <row r="304" spans="1:11">
      <c r="A304" s="178" t="s">
        <v>179</v>
      </c>
      <c r="B304" s="178"/>
      <c r="C304" s="178"/>
      <c r="D304" s="178"/>
      <c r="E304" s="178"/>
      <c r="F304" s="178"/>
      <c r="G304" s="178"/>
      <c r="H304" s="178"/>
      <c r="I304" s="178"/>
      <c r="J304" s="178"/>
      <c r="K304" s="178"/>
    </row>
    <row r="305" spans="1:11">
      <c r="A305" s="178"/>
      <c r="B305" s="178"/>
      <c r="C305" s="178"/>
      <c r="D305" s="178"/>
      <c r="E305" s="178"/>
      <c r="F305" s="178"/>
      <c r="G305" s="178"/>
      <c r="H305" s="178"/>
      <c r="I305" s="178"/>
      <c r="J305" s="178"/>
      <c r="K305" s="178"/>
    </row>
    <row r="306" spans="1:11">
      <c r="A306" s="179" t="s">
        <v>188</v>
      </c>
      <c r="B306" s="179"/>
      <c r="C306" s="179"/>
      <c r="D306" s="179"/>
      <c r="E306" s="179"/>
      <c r="F306" s="179"/>
      <c r="G306" s="179"/>
      <c r="H306" s="179"/>
      <c r="I306" s="179"/>
      <c r="J306" s="179"/>
      <c r="K306" s="179"/>
    </row>
    <row r="307" spans="1:11">
      <c r="A307" s="61"/>
      <c r="B307" s="37"/>
      <c r="C307" s="37"/>
      <c r="D307" s="37"/>
      <c r="E307" s="61"/>
      <c r="F307" s="61"/>
      <c r="G307" s="100"/>
      <c r="H307" s="37"/>
      <c r="I307" s="75"/>
      <c r="J307" s="75"/>
      <c r="K307" s="75"/>
    </row>
    <row r="308" spans="1:11" ht="88.9" customHeight="1">
      <c r="A308" s="64" t="s">
        <v>76</v>
      </c>
      <c r="B308" s="11"/>
      <c r="C308" s="180" t="s">
        <v>125</v>
      </c>
      <c r="D308" s="180"/>
      <c r="E308" s="180"/>
      <c r="F308" s="180"/>
      <c r="G308" s="180"/>
      <c r="H308" s="180"/>
      <c r="I308" s="180"/>
      <c r="J308" s="180"/>
      <c r="K308" s="180"/>
    </row>
    <row r="309" spans="1:11" ht="12" customHeight="1">
      <c r="A309" s="64"/>
      <c r="B309" s="11"/>
      <c r="C309" s="36"/>
      <c r="D309" s="36"/>
      <c r="E309" s="62"/>
      <c r="F309" s="62"/>
      <c r="G309" s="62"/>
      <c r="H309" s="36"/>
      <c r="I309" s="62"/>
      <c r="J309" s="62"/>
      <c r="K309" s="62"/>
    </row>
    <row r="310" spans="1:11" ht="15" customHeight="1">
      <c r="A310" s="183" t="s">
        <v>23</v>
      </c>
      <c r="B310" s="73"/>
      <c r="C310" s="186" t="s">
        <v>16</v>
      </c>
      <c r="D310" s="73"/>
      <c r="E310" s="185" t="s">
        <v>30</v>
      </c>
      <c r="F310" s="110"/>
      <c r="G310" s="186" t="s">
        <v>17</v>
      </c>
      <c r="H310" s="73"/>
      <c r="I310" s="185" t="s">
        <v>31</v>
      </c>
      <c r="J310" s="73"/>
      <c r="K310" s="185" t="s">
        <v>26</v>
      </c>
    </row>
    <row r="311" spans="1:11">
      <c r="A311" s="183"/>
      <c r="B311" s="73"/>
      <c r="C311" s="186"/>
      <c r="D311" s="73"/>
      <c r="E311" s="186"/>
      <c r="F311" s="110"/>
      <c r="G311" s="186"/>
      <c r="H311" s="73"/>
      <c r="I311" s="186"/>
      <c r="J311" s="73"/>
      <c r="K311" s="186"/>
    </row>
    <row r="313" spans="1:11">
      <c r="C313" s="44" t="s">
        <v>127</v>
      </c>
    </row>
    <row r="314" spans="1:11" ht="11.45" customHeight="1">
      <c r="C314" s="44"/>
    </row>
    <row r="315" spans="1:11" ht="12.6" customHeight="1">
      <c r="C315" s="44" t="s">
        <v>240</v>
      </c>
    </row>
    <row r="317" spans="1:11" ht="79.5" customHeight="1">
      <c r="A317" s="64" t="s">
        <v>64</v>
      </c>
      <c r="B317" s="11"/>
      <c r="C317" s="38" t="s">
        <v>129</v>
      </c>
      <c r="D317" s="16"/>
      <c r="E317" s="63"/>
      <c r="F317" s="63"/>
      <c r="G317" s="93"/>
      <c r="H317" s="13"/>
      <c r="I317" s="78"/>
      <c r="J317" s="63"/>
      <c r="K317" s="63"/>
    </row>
    <row r="318" spans="1:11" ht="16.149999999999999" customHeight="1">
      <c r="A318" s="64"/>
      <c r="B318" s="11"/>
      <c r="C318" s="139" t="s">
        <v>126</v>
      </c>
      <c r="D318" s="13"/>
      <c r="E318" s="54" t="s">
        <v>83</v>
      </c>
      <c r="F318" s="55"/>
      <c r="G318" s="94">
        <v>1</v>
      </c>
      <c r="H318" s="16"/>
      <c r="I318" s="79"/>
      <c r="J318" s="56"/>
      <c r="K318" s="56">
        <f>G318*I318</f>
        <v>0</v>
      </c>
    </row>
    <row r="319" spans="1:11">
      <c r="I319" s="155"/>
      <c r="J319" s="81"/>
      <c r="K319" s="57">
        <f t="shared" ref="K319:K338" si="27">G319*I319</f>
        <v>0</v>
      </c>
    </row>
    <row r="320" spans="1:11" ht="101.25" customHeight="1">
      <c r="A320" s="64" t="s">
        <v>63</v>
      </c>
      <c r="B320" s="11"/>
      <c r="C320" s="113" t="s">
        <v>257</v>
      </c>
      <c r="D320" s="16"/>
      <c r="E320" s="54" t="s">
        <v>83</v>
      </c>
      <c r="F320" s="55"/>
      <c r="G320" s="94">
        <v>1</v>
      </c>
      <c r="H320" s="16"/>
      <c r="I320" s="79"/>
      <c r="J320" s="56"/>
      <c r="K320" s="56">
        <f t="shared" si="27"/>
        <v>0</v>
      </c>
    </row>
    <row r="321" spans="1:11">
      <c r="I321" s="155"/>
      <c r="J321" s="81"/>
      <c r="K321" s="57">
        <f t="shared" si="27"/>
        <v>0</v>
      </c>
    </row>
    <row r="322" spans="1:11" ht="195">
      <c r="A322" s="64" t="s">
        <v>67</v>
      </c>
      <c r="B322" s="11"/>
      <c r="C322" s="38" t="s">
        <v>266</v>
      </c>
      <c r="D322" s="16"/>
      <c r="E322" s="54" t="s">
        <v>83</v>
      </c>
      <c r="F322" s="55"/>
      <c r="G322" s="94">
        <v>1</v>
      </c>
      <c r="H322" s="16"/>
      <c r="I322" s="79"/>
      <c r="J322" s="56"/>
      <c r="K322" s="56">
        <f t="shared" si="27"/>
        <v>0</v>
      </c>
    </row>
    <row r="323" spans="1:11">
      <c r="I323" s="155"/>
      <c r="J323" s="81"/>
      <c r="K323" s="57">
        <f t="shared" si="27"/>
        <v>0</v>
      </c>
    </row>
    <row r="324" spans="1:11" ht="60">
      <c r="A324" s="64" t="s">
        <v>79</v>
      </c>
      <c r="B324" s="11"/>
      <c r="C324" s="38" t="s">
        <v>130</v>
      </c>
      <c r="D324" s="16"/>
      <c r="E324" s="54" t="s">
        <v>83</v>
      </c>
      <c r="F324" s="55"/>
      <c r="G324" s="94">
        <v>1</v>
      </c>
      <c r="H324" s="16"/>
      <c r="I324" s="79"/>
      <c r="J324" s="56"/>
      <c r="K324" s="56">
        <f t="shared" si="27"/>
        <v>0</v>
      </c>
    </row>
    <row r="325" spans="1:11">
      <c r="I325" s="81"/>
      <c r="J325" s="81"/>
      <c r="K325" s="59">
        <f t="shared" si="27"/>
        <v>0</v>
      </c>
    </row>
    <row r="326" spans="1:11" ht="75">
      <c r="A326" s="64" t="s">
        <v>124</v>
      </c>
      <c r="B326" s="11"/>
      <c r="C326" s="45" t="s">
        <v>131</v>
      </c>
      <c r="D326" s="16"/>
      <c r="E326" s="54" t="s">
        <v>83</v>
      </c>
      <c r="F326" s="55"/>
      <c r="G326" s="94">
        <v>1</v>
      </c>
      <c r="H326" s="16"/>
      <c r="I326" s="79"/>
      <c r="J326" s="56"/>
      <c r="K326" s="56">
        <f t="shared" si="27"/>
        <v>0</v>
      </c>
    </row>
    <row r="327" spans="1:11">
      <c r="A327" s="64"/>
      <c r="B327" s="11"/>
      <c r="C327" s="45"/>
      <c r="D327" s="16"/>
      <c r="E327" s="54"/>
      <c r="F327" s="55"/>
      <c r="G327" s="92"/>
      <c r="H327" s="14"/>
      <c r="I327" s="97"/>
      <c r="J327" s="57"/>
      <c r="K327" s="57"/>
    </row>
    <row r="328" spans="1:11" ht="120">
      <c r="A328" s="64" t="s">
        <v>180</v>
      </c>
      <c r="B328" s="11"/>
      <c r="C328" s="45" t="s">
        <v>258</v>
      </c>
      <c r="D328" s="16"/>
      <c r="E328" s="54" t="s">
        <v>83</v>
      </c>
      <c r="F328" s="55"/>
      <c r="G328" s="94">
        <v>1</v>
      </c>
      <c r="H328" s="16"/>
      <c r="I328" s="79"/>
      <c r="J328" s="56"/>
      <c r="K328" s="56">
        <f t="shared" si="27"/>
        <v>0</v>
      </c>
    </row>
    <row r="329" spans="1:11">
      <c r="I329" s="155"/>
      <c r="J329" s="81"/>
      <c r="K329" s="59">
        <f t="shared" si="27"/>
        <v>0</v>
      </c>
    </row>
    <row r="330" spans="1:11" ht="99" customHeight="1">
      <c r="A330" s="64" t="s">
        <v>181</v>
      </c>
      <c r="B330" s="11"/>
      <c r="C330" s="45" t="s">
        <v>241</v>
      </c>
      <c r="D330" s="16"/>
      <c r="E330" s="54" t="s">
        <v>83</v>
      </c>
      <c r="F330" s="55"/>
      <c r="G330" s="94">
        <v>1</v>
      </c>
      <c r="H330" s="16"/>
      <c r="I330" s="79"/>
      <c r="J330" s="56"/>
      <c r="K330" s="56">
        <f t="shared" si="27"/>
        <v>0</v>
      </c>
    </row>
    <row r="331" spans="1:11">
      <c r="I331" s="155"/>
      <c r="J331" s="81"/>
      <c r="K331" s="59">
        <f t="shared" si="27"/>
        <v>0</v>
      </c>
    </row>
    <row r="332" spans="1:11" ht="45">
      <c r="A332" s="64" t="s">
        <v>182</v>
      </c>
      <c r="B332" s="11"/>
      <c r="C332" s="45" t="s">
        <v>136</v>
      </c>
      <c r="D332" s="16"/>
      <c r="E332" s="54" t="s">
        <v>83</v>
      </c>
      <c r="F332" s="55"/>
      <c r="G332" s="94">
        <v>1</v>
      </c>
      <c r="H332" s="16"/>
      <c r="I332" s="79"/>
      <c r="J332" s="56"/>
      <c r="K332" s="56">
        <f t="shared" si="27"/>
        <v>0</v>
      </c>
    </row>
    <row r="333" spans="1:11">
      <c r="I333" s="155"/>
      <c r="J333" s="81"/>
      <c r="K333" s="59">
        <f t="shared" si="27"/>
        <v>0</v>
      </c>
    </row>
    <row r="334" spans="1:11" ht="60">
      <c r="A334" s="64" t="s">
        <v>183</v>
      </c>
      <c r="B334" s="11"/>
      <c r="C334" s="45" t="s">
        <v>165</v>
      </c>
      <c r="D334" s="16"/>
      <c r="E334" s="54" t="s">
        <v>83</v>
      </c>
      <c r="F334" s="55"/>
      <c r="G334" s="94">
        <v>1</v>
      </c>
      <c r="H334" s="16"/>
      <c r="I334" s="79"/>
      <c r="J334" s="56"/>
      <c r="K334" s="56">
        <f t="shared" si="27"/>
        <v>0</v>
      </c>
    </row>
    <row r="335" spans="1:11">
      <c r="I335" s="81"/>
      <c r="J335" s="81"/>
      <c r="K335" s="59">
        <f t="shared" si="27"/>
        <v>0</v>
      </c>
    </row>
    <row r="336" spans="1:11" ht="60">
      <c r="A336" s="64" t="s">
        <v>184</v>
      </c>
      <c r="B336" s="11"/>
      <c r="C336" s="45" t="s">
        <v>164</v>
      </c>
      <c r="D336" s="16"/>
      <c r="E336" s="54" t="s">
        <v>83</v>
      </c>
      <c r="F336" s="55"/>
      <c r="G336" s="94">
        <v>1</v>
      </c>
      <c r="H336" s="16"/>
      <c r="I336" s="79"/>
      <c r="J336" s="56"/>
      <c r="K336" s="56">
        <f t="shared" si="27"/>
        <v>0</v>
      </c>
    </row>
    <row r="337" spans="1:11">
      <c r="I337" s="81"/>
      <c r="J337" s="81"/>
      <c r="K337" s="59">
        <f t="shared" si="27"/>
        <v>0</v>
      </c>
    </row>
    <row r="338" spans="1:11" ht="135">
      <c r="A338" s="64" t="s">
        <v>185</v>
      </c>
      <c r="B338" s="11"/>
      <c r="C338" s="135" t="s">
        <v>138</v>
      </c>
      <c r="D338" s="16"/>
      <c r="E338" s="54" t="s">
        <v>83</v>
      </c>
      <c r="F338" s="55"/>
      <c r="G338" s="94">
        <v>1</v>
      </c>
      <c r="H338" s="16"/>
      <c r="I338" s="79"/>
      <c r="J338" s="56"/>
      <c r="K338" s="56">
        <f t="shared" si="27"/>
        <v>0</v>
      </c>
    </row>
    <row r="339" spans="1:11">
      <c r="A339" s="64"/>
      <c r="B339" s="11"/>
      <c r="C339" s="41"/>
      <c r="D339" s="16"/>
      <c r="E339" s="54"/>
      <c r="F339" s="52"/>
      <c r="G339" s="92"/>
      <c r="H339" s="95"/>
      <c r="I339" s="96"/>
      <c r="J339" s="92"/>
      <c r="K339" s="92"/>
    </row>
    <row r="340" spans="1:11" ht="60">
      <c r="A340" s="64" t="s">
        <v>186</v>
      </c>
      <c r="B340" s="11"/>
      <c r="C340" s="46" t="s">
        <v>166</v>
      </c>
      <c r="D340" s="16"/>
      <c r="E340" s="54" t="s">
        <v>83</v>
      </c>
      <c r="F340" s="55"/>
      <c r="G340" s="94">
        <v>1</v>
      </c>
      <c r="H340" s="16"/>
      <c r="I340" s="79"/>
      <c r="J340" s="56"/>
      <c r="K340" s="56">
        <f>I340*G340</f>
        <v>0</v>
      </c>
    </row>
    <row r="341" spans="1:11">
      <c r="A341" s="64"/>
      <c r="B341" s="11"/>
      <c r="C341" s="46"/>
      <c r="D341" s="13"/>
      <c r="E341" s="101"/>
      <c r="F341" s="58"/>
      <c r="G341" s="93"/>
      <c r="H341" s="13"/>
      <c r="I341" s="77"/>
      <c r="J341" s="63"/>
      <c r="K341" s="59"/>
    </row>
    <row r="342" spans="1:11">
      <c r="A342" s="176" t="s">
        <v>139</v>
      </c>
      <c r="B342" s="176"/>
      <c r="C342" s="176"/>
      <c r="D342" s="176"/>
      <c r="E342" s="176"/>
      <c r="F342" s="60"/>
      <c r="G342" s="177">
        <f>SUM(K317:K340)</f>
        <v>0</v>
      </c>
      <c r="H342" s="177"/>
      <c r="I342" s="177"/>
      <c r="J342" s="177"/>
      <c r="K342" s="177"/>
    </row>
    <row r="343" spans="1:11">
      <c r="A343" s="140"/>
      <c r="B343" s="140"/>
      <c r="C343" s="140"/>
      <c r="D343" s="140"/>
      <c r="E343" s="140"/>
      <c r="F343" s="141"/>
      <c r="G343" s="142"/>
      <c r="H343" s="142"/>
      <c r="I343" s="142"/>
      <c r="J343" s="142"/>
      <c r="K343" s="142"/>
    </row>
    <row r="344" spans="1:11">
      <c r="A344" s="187" t="s">
        <v>187</v>
      </c>
      <c r="B344" s="187"/>
      <c r="C344" s="187"/>
      <c r="D344" s="187"/>
      <c r="E344" s="187"/>
      <c r="F344" s="187"/>
      <c r="G344" s="187"/>
      <c r="H344" s="187"/>
      <c r="I344" s="187"/>
      <c r="J344" s="187"/>
      <c r="K344" s="187"/>
    </row>
    <row r="345" spans="1:11">
      <c r="A345" s="187"/>
      <c r="B345" s="187"/>
      <c r="C345" s="187"/>
      <c r="D345" s="187"/>
      <c r="E345" s="187"/>
      <c r="F345" s="187"/>
      <c r="G345" s="187"/>
      <c r="H345" s="187"/>
      <c r="I345" s="187"/>
      <c r="J345" s="187"/>
      <c r="K345" s="187"/>
    </row>
    <row r="346" spans="1:11">
      <c r="A346" s="179" t="s">
        <v>140</v>
      </c>
      <c r="B346" s="179"/>
      <c r="C346" s="179"/>
      <c r="D346" s="179"/>
      <c r="E346" s="179"/>
      <c r="F346" s="179"/>
      <c r="G346" s="179"/>
      <c r="H346" s="179"/>
      <c r="I346" s="179"/>
      <c r="J346" s="179"/>
      <c r="K346" s="179"/>
    </row>
    <row r="347" spans="1:11">
      <c r="A347" s="61"/>
      <c r="B347" s="37"/>
      <c r="C347" s="37"/>
      <c r="D347" s="37"/>
      <c r="E347" s="61"/>
      <c r="F347" s="61"/>
      <c r="G347" s="100"/>
      <c r="H347" s="37"/>
      <c r="I347" s="75"/>
      <c r="J347" s="75"/>
      <c r="K347" s="75"/>
    </row>
    <row r="348" spans="1:11" ht="108" customHeight="1">
      <c r="A348" s="64" t="s">
        <v>77</v>
      </c>
      <c r="B348" s="11"/>
      <c r="C348" s="180" t="s">
        <v>141</v>
      </c>
      <c r="D348" s="180"/>
      <c r="E348" s="180"/>
      <c r="F348" s="180"/>
      <c r="G348" s="180"/>
      <c r="H348" s="180"/>
      <c r="I348" s="180"/>
      <c r="J348" s="180"/>
      <c r="K348" s="180"/>
    </row>
    <row r="349" spans="1:11" ht="12" customHeight="1">
      <c r="A349" s="64"/>
      <c r="B349" s="11"/>
      <c r="C349" s="36"/>
      <c r="D349" s="36"/>
      <c r="E349" s="62"/>
      <c r="F349" s="62"/>
      <c r="G349" s="62"/>
      <c r="H349" s="36"/>
      <c r="I349" s="62"/>
      <c r="J349" s="62"/>
      <c r="K349" s="62"/>
    </row>
    <row r="350" spans="1:11" ht="15" customHeight="1">
      <c r="A350" s="183" t="s">
        <v>23</v>
      </c>
      <c r="B350" s="73"/>
      <c r="C350" s="186" t="s">
        <v>16</v>
      </c>
      <c r="D350" s="73"/>
      <c r="E350" s="185" t="s">
        <v>30</v>
      </c>
      <c r="F350" s="110"/>
      <c r="G350" s="186" t="s">
        <v>17</v>
      </c>
      <c r="H350" s="73"/>
      <c r="I350" s="185" t="s">
        <v>31</v>
      </c>
      <c r="J350" s="73"/>
      <c r="K350" s="185" t="s">
        <v>26</v>
      </c>
    </row>
    <row r="351" spans="1:11">
      <c r="A351" s="183"/>
      <c r="B351" s="73"/>
      <c r="C351" s="186"/>
      <c r="D351" s="73"/>
      <c r="E351" s="186"/>
      <c r="F351" s="110"/>
      <c r="G351" s="186"/>
      <c r="H351" s="73"/>
      <c r="I351" s="186"/>
      <c r="J351" s="73"/>
      <c r="K351" s="186"/>
    </row>
    <row r="353" spans="1:11">
      <c r="C353" s="44" t="s">
        <v>127</v>
      </c>
    </row>
    <row r="354" spans="1:11">
      <c r="C354" s="44"/>
    </row>
    <row r="355" spans="1:11" ht="158.44999999999999" customHeight="1">
      <c r="A355" s="64" t="s">
        <v>61</v>
      </c>
      <c r="B355" s="11"/>
      <c r="C355" s="136" t="s">
        <v>142</v>
      </c>
      <c r="D355" s="16"/>
      <c r="E355" s="54" t="s">
        <v>83</v>
      </c>
      <c r="F355" s="55"/>
      <c r="G355" s="94">
        <v>1</v>
      </c>
      <c r="H355" s="16"/>
      <c r="I355" s="79"/>
      <c r="J355" s="56"/>
      <c r="K355" s="56">
        <f>G355*I355</f>
        <v>0</v>
      </c>
    </row>
    <row r="356" spans="1:11">
      <c r="I356" s="155"/>
      <c r="J356" s="81"/>
      <c r="K356" s="81"/>
    </row>
    <row r="357" spans="1:11" ht="139.5" customHeight="1">
      <c r="A357" s="64" t="s">
        <v>62</v>
      </c>
      <c r="B357" s="11"/>
      <c r="C357" s="47" t="s">
        <v>259</v>
      </c>
      <c r="D357" s="16"/>
      <c r="E357" s="54" t="s">
        <v>83</v>
      </c>
      <c r="F357" s="55"/>
      <c r="G357" s="94">
        <v>6</v>
      </c>
      <c r="H357" s="16"/>
      <c r="I357" s="79"/>
      <c r="J357" s="56"/>
      <c r="K357" s="56">
        <f>G357*I357</f>
        <v>0</v>
      </c>
    </row>
    <row r="358" spans="1:11">
      <c r="I358" s="155"/>
      <c r="J358" s="81"/>
      <c r="K358" s="81"/>
    </row>
    <row r="359" spans="1:11" ht="145.15" customHeight="1">
      <c r="A359" s="64" t="s">
        <v>80</v>
      </c>
      <c r="B359" s="11"/>
      <c r="C359" s="47" t="s">
        <v>260</v>
      </c>
      <c r="D359" s="16"/>
      <c r="E359" s="54" t="s">
        <v>83</v>
      </c>
      <c r="F359" s="55"/>
      <c r="G359" s="94">
        <v>1</v>
      </c>
      <c r="H359" s="16"/>
      <c r="I359" s="79"/>
      <c r="J359" s="56"/>
      <c r="K359" s="56">
        <f>G359*I359</f>
        <v>0</v>
      </c>
    </row>
    <row r="360" spans="1:11">
      <c r="A360" s="64"/>
      <c r="B360" s="11"/>
      <c r="C360" s="47"/>
      <c r="D360" s="16"/>
      <c r="E360" s="54"/>
      <c r="F360" s="52"/>
      <c r="G360" s="92"/>
      <c r="H360" s="14"/>
      <c r="I360" s="97"/>
      <c r="J360" s="57"/>
      <c r="K360" s="57"/>
    </row>
    <row r="361" spans="1:11" ht="142.15" customHeight="1">
      <c r="A361" s="64" t="s">
        <v>81</v>
      </c>
      <c r="B361" s="11"/>
      <c r="C361" s="47" t="s">
        <v>261</v>
      </c>
      <c r="D361" s="16"/>
      <c r="E361" s="54" t="s">
        <v>83</v>
      </c>
      <c r="F361" s="55"/>
      <c r="G361" s="94">
        <v>1</v>
      </c>
      <c r="H361" s="16"/>
      <c r="I361" s="79"/>
      <c r="J361" s="56"/>
      <c r="K361" s="56">
        <f t="shared" ref="K361" si="28">G361*I361</f>
        <v>0</v>
      </c>
    </row>
    <row r="362" spans="1:11">
      <c r="I362" s="155"/>
      <c r="J362" s="81"/>
      <c r="K362" s="81"/>
    </row>
    <row r="363" spans="1:11" ht="105">
      <c r="A363" s="64" t="s">
        <v>128</v>
      </c>
      <c r="B363" s="11"/>
      <c r="C363" s="133" t="s">
        <v>143</v>
      </c>
      <c r="D363" s="16"/>
      <c r="E363" s="54" t="s">
        <v>83</v>
      </c>
      <c r="F363" s="55"/>
      <c r="G363" s="94">
        <v>1</v>
      </c>
      <c r="H363" s="16"/>
      <c r="I363" s="79"/>
      <c r="J363" s="56"/>
      <c r="K363" s="56">
        <f t="shared" ref="K363" si="29">G363*I363</f>
        <v>0</v>
      </c>
    </row>
    <row r="364" spans="1:11">
      <c r="I364" s="155"/>
      <c r="J364" s="81"/>
      <c r="K364" s="81"/>
    </row>
    <row r="365" spans="1:11" ht="90">
      <c r="A365" s="64" t="s">
        <v>132</v>
      </c>
      <c r="B365" s="11"/>
      <c r="C365" s="133" t="s">
        <v>144</v>
      </c>
      <c r="D365" s="16"/>
      <c r="E365" s="54" t="s">
        <v>83</v>
      </c>
      <c r="F365" s="55"/>
      <c r="G365" s="94">
        <v>1</v>
      </c>
      <c r="H365" s="16"/>
      <c r="I365" s="79"/>
      <c r="J365" s="56"/>
      <c r="K365" s="56">
        <f t="shared" ref="K365" si="30">G365*I365</f>
        <v>0</v>
      </c>
    </row>
    <row r="366" spans="1:11">
      <c r="A366" s="64"/>
      <c r="B366" s="11"/>
      <c r="C366" s="48"/>
      <c r="D366" s="16"/>
      <c r="E366" s="54"/>
      <c r="F366" s="52"/>
      <c r="G366" s="92"/>
      <c r="H366" s="14"/>
      <c r="I366" s="97"/>
      <c r="J366" s="57"/>
      <c r="K366" s="57"/>
    </row>
    <row r="367" spans="1:11" ht="84.6" customHeight="1">
      <c r="A367" s="64" t="s">
        <v>133</v>
      </c>
      <c r="B367" s="11"/>
      <c r="C367" s="133" t="s">
        <v>145</v>
      </c>
      <c r="D367" s="16"/>
      <c r="E367" s="54" t="s">
        <v>83</v>
      </c>
      <c r="F367" s="55"/>
      <c r="G367" s="94">
        <v>1</v>
      </c>
      <c r="H367" s="16"/>
      <c r="I367" s="79"/>
      <c r="J367" s="56"/>
      <c r="K367" s="56">
        <f t="shared" ref="K367" si="31">G367*I367</f>
        <v>0</v>
      </c>
    </row>
    <row r="368" spans="1:11">
      <c r="I368" s="81"/>
      <c r="J368" s="81"/>
      <c r="K368" s="81"/>
    </row>
    <row r="369" spans="1:11" ht="90">
      <c r="A369" s="64" t="s">
        <v>134</v>
      </c>
      <c r="B369" s="11"/>
      <c r="C369" s="133" t="s">
        <v>146</v>
      </c>
      <c r="D369" s="16"/>
      <c r="E369" s="54" t="s">
        <v>83</v>
      </c>
      <c r="F369" s="55"/>
      <c r="G369" s="94">
        <v>25</v>
      </c>
      <c r="H369" s="16"/>
      <c r="I369" s="79"/>
      <c r="J369" s="56"/>
      <c r="K369" s="56">
        <f t="shared" ref="K369" si="32">G369*I369</f>
        <v>0</v>
      </c>
    </row>
    <row r="370" spans="1:11">
      <c r="I370" s="81"/>
      <c r="J370" s="81"/>
      <c r="K370" s="81"/>
    </row>
    <row r="371" spans="1:11" ht="87.6" customHeight="1">
      <c r="A371" s="64" t="s">
        <v>135</v>
      </c>
      <c r="B371" s="11"/>
      <c r="C371" s="133" t="s">
        <v>147</v>
      </c>
      <c r="D371" s="16"/>
      <c r="E371" s="54" t="s">
        <v>83</v>
      </c>
      <c r="F371" s="55"/>
      <c r="G371" s="94">
        <v>1</v>
      </c>
      <c r="H371" s="16"/>
      <c r="I371" s="79"/>
      <c r="J371" s="56"/>
      <c r="K371" s="56">
        <f t="shared" ref="K371" si="33">G371*I371</f>
        <v>0</v>
      </c>
    </row>
    <row r="372" spans="1:11">
      <c r="I372" s="81"/>
      <c r="J372" s="81"/>
      <c r="K372" s="81"/>
    </row>
    <row r="373" spans="1:11" ht="90">
      <c r="A373" s="64" t="s">
        <v>137</v>
      </c>
      <c r="B373" s="11"/>
      <c r="C373" s="133" t="s">
        <v>148</v>
      </c>
      <c r="D373" s="16"/>
      <c r="E373" s="54" t="s">
        <v>83</v>
      </c>
      <c r="F373" s="55"/>
      <c r="G373" s="94">
        <v>1</v>
      </c>
      <c r="H373" s="16"/>
      <c r="I373" s="79"/>
      <c r="J373" s="56"/>
      <c r="K373" s="56">
        <f t="shared" ref="K373" si="34">G373*I373</f>
        <v>0</v>
      </c>
    </row>
    <row r="374" spans="1:11">
      <c r="I374" s="81"/>
      <c r="J374" s="81"/>
      <c r="K374" s="81"/>
    </row>
    <row r="375" spans="1:11" ht="150">
      <c r="A375" s="64" t="s">
        <v>201</v>
      </c>
      <c r="B375" s="11"/>
      <c r="C375" s="133" t="s">
        <v>291</v>
      </c>
      <c r="D375" s="16"/>
      <c r="E375" s="54"/>
      <c r="F375" s="58"/>
      <c r="G375" s="93"/>
      <c r="H375" s="13"/>
      <c r="I375" s="82"/>
      <c r="J375" s="59"/>
      <c r="K375" s="59"/>
    </row>
    <row r="376" spans="1:11" ht="18" customHeight="1">
      <c r="A376" s="64"/>
      <c r="B376" s="11"/>
      <c r="C376" s="139" t="s">
        <v>292</v>
      </c>
      <c r="D376" s="13"/>
      <c r="E376" s="54" t="s">
        <v>83</v>
      </c>
      <c r="F376" s="55"/>
      <c r="G376" s="94">
        <v>1</v>
      </c>
      <c r="H376" s="16"/>
      <c r="I376" s="79"/>
      <c r="J376" s="56"/>
      <c r="K376" s="56">
        <f>G376*I376</f>
        <v>0</v>
      </c>
    </row>
    <row r="377" spans="1:11" ht="30">
      <c r="A377" s="64"/>
      <c r="B377" s="11"/>
      <c r="C377" s="139" t="s">
        <v>293</v>
      </c>
      <c r="D377" s="13"/>
      <c r="E377" s="54" t="s">
        <v>83</v>
      </c>
      <c r="F377" s="55"/>
      <c r="G377" s="94">
        <v>2</v>
      </c>
      <c r="H377" s="16"/>
      <c r="I377" s="79"/>
      <c r="J377" s="56"/>
      <c r="K377" s="56">
        <f>G377*I377</f>
        <v>0</v>
      </c>
    </row>
    <row r="378" spans="1:11" ht="30">
      <c r="A378" s="64"/>
      <c r="B378" s="11"/>
      <c r="C378" s="139" t="s">
        <v>294</v>
      </c>
      <c r="D378" s="13"/>
      <c r="E378" s="54" t="s">
        <v>83</v>
      </c>
      <c r="F378" s="55"/>
      <c r="G378" s="94">
        <v>2</v>
      </c>
      <c r="H378" s="16"/>
      <c r="I378" s="79"/>
      <c r="J378" s="56"/>
      <c r="K378" s="56">
        <f>G378*I378</f>
        <v>0</v>
      </c>
    </row>
    <row r="379" spans="1:11">
      <c r="I379" s="81"/>
      <c r="J379" s="81"/>
      <c r="K379" s="81"/>
    </row>
    <row r="380" spans="1:11" ht="160.15" customHeight="1">
      <c r="A380" s="64" t="s">
        <v>296</v>
      </c>
      <c r="B380" s="11"/>
      <c r="C380" s="133" t="s">
        <v>298</v>
      </c>
      <c r="D380" s="16"/>
      <c r="E380" s="54"/>
      <c r="F380" s="55"/>
      <c r="G380" s="93"/>
      <c r="H380" s="13"/>
      <c r="I380" s="82"/>
      <c r="J380" s="59"/>
      <c r="K380" s="59"/>
    </row>
    <row r="381" spans="1:11">
      <c r="A381" s="64"/>
      <c r="B381" s="11"/>
      <c r="C381" s="139" t="s">
        <v>297</v>
      </c>
      <c r="D381" s="13"/>
      <c r="E381" s="54" t="s">
        <v>83</v>
      </c>
      <c r="F381" s="55"/>
      <c r="G381" s="94">
        <v>1</v>
      </c>
      <c r="H381" s="16"/>
      <c r="I381" s="79"/>
      <c r="J381" s="56"/>
      <c r="K381" s="56">
        <f>G381*I381</f>
        <v>0</v>
      </c>
    </row>
    <row r="382" spans="1:11">
      <c r="A382" s="64"/>
      <c r="B382" s="11"/>
      <c r="C382" s="133"/>
      <c r="D382" s="16"/>
      <c r="E382" s="54"/>
      <c r="F382" s="55"/>
      <c r="G382" s="92"/>
      <c r="H382" s="14"/>
      <c r="I382" s="97"/>
      <c r="J382" s="57"/>
      <c r="K382" s="57"/>
    </row>
    <row r="383" spans="1:11" ht="36.75" customHeight="1">
      <c r="A383" s="64" t="s">
        <v>295</v>
      </c>
      <c r="B383" s="11"/>
      <c r="C383" s="68" t="s">
        <v>149</v>
      </c>
      <c r="D383" s="16"/>
      <c r="E383" s="54" t="s">
        <v>89</v>
      </c>
      <c r="F383" s="55"/>
      <c r="G383" s="94">
        <v>1</v>
      </c>
      <c r="H383" s="16"/>
      <c r="I383" s="79"/>
      <c r="J383" s="56"/>
      <c r="K383" s="56">
        <f t="shared" ref="K383" si="35">G383*I383</f>
        <v>0</v>
      </c>
    </row>
    <row r="384" spans="1:11">
      <c r="I384" s="81"/>
      <c r="J384" s="81"/>
      <c r="K384" s="81"/>
    </row>
    <row r="386" spans="1:11">
      <c r="A386" s="176" t="s">
        <v>150</v>
      </c>
      <c r="B386" s="176"/>
      <c r="C386" s="176"/>
      <c r="D386" s="176"/>
      <c r="E386" s="176"/>
      <c r="F386" s="60"/>
      <c r="G386" s="177">
        <f>SUM(K355:K384)</f>
        <v>0</v>
      </c>
      <c r="H386" s="177"/>
      <c r="I386" s="177"/>
      <c r="J386" s="177"/>
      <c r="K386" s="177"/>
    </row>
    <row r="387" spans="1:11">
      <c r="K387" s="81"/>
    </row>
    <row r="389" spans="1:11">
      <c r="A389" s="178" t="s">
        <v>33</v>
      </c>
      <c r="B389" s="178"/>
      <c r="C389" s="178"/>
      <c r="D389" s="178"/>
      <c r="E389" s="178"/>
      <c r="F389" s="178"/>
      <c r="G389" s="178"/>
      <c r="H389" s="178"/>
      <c r="I389" s="178"/>
      <c r="J389" s="178"/>
      <c r="K389" s="178"/>
    </row>
    <row r="390" spans="1:11">
      <c r="A390" s="178"/>
      <c r="B390" s="178"/>
      <c r="C390" s="178"/>
      <c r="D390" s="178"/>
      <c r="E390" s="178"/>
      <c r="F390" s="178"/>
      <c r="G390" s="178"/>
      <c r="H390" s="178"/>
      <c r="I390" s="178"/>
      <c r="J390" s="178"/>
      <c r="K390" s="178"/>
    </row>
    <row r="393" spans="1:11" ht="19.5" customHeight="1">
      <c r="A393" s="63" t="s">
        <v>18</v>
      </c>
      <c r="B393" s="13"/>
      <c r="C393" s="146" t="s">
        <v>151</v>
      </c>
      <c r="D393" s="16"/>
      <c r="E393" s="54"/>
      <c r="F393" s="188">
        <f>G54</f>
        <v>0</v>
      </c>
      <c r="G393" s="189"/>
      <c r="H393" s="189"/>
      <c r="I393" s="189"/>
      <c r="J393" s="189"/>
      <c r="K393" s="189"/>
    </row>
    <row r="394" spans="1:11">
      <c r="A394" s="147"/>
      <c r="B394" s="148"/>
      <c r="C394" s="148"/>
      <c r="D394" s="148"/>
      <c r="E394" s="147"/>
      <c r="F394" s="147"/>
      <c r="G394" s="149"/>
      <c r="H394" s="147"/>
      <c r="I394" s="147"/>
      <c r="J394" s="147"/>
      <c r="K394" s="147"/>
    </row>
    <row r="395" spans="1:11" ht="19.5" customHeight="1">
      <c r="A395" s="63" t="s">
        <v>68</v>
      </c>
      <c r="B395" s="13"/>
      <c r="C395" s="146" t="s">
        <v>27</v>
      </c>
      <c r="D395" s="16"/>
      <c r="E395" s="54"/>
      <c r="F395" s="188">
        <f>G121</f>
        <v>0</v>
      </c>
      <c r="G395" s="189"/>
      <c r="H395" s="189"/>
      <c r="I395" s="189"/>
      <c r="J395" s="189"/>
      <c r="K395" s="189"/>
    </row>
    <row r="396" spans="1:11">
      <c r="A396" s="147"/>
      <c r="B396" s="148"/>
      <c r="C396" s="148"/>
      <c r="D396" s="148"/>
      <c r="E396" s="147"/>
      <c r="F396" s="147"/>
      <c r="G396" s="149"/>
      <c r="H396" s="147"/>
      <c r="I396" s="147"/>
      <c r="J396" s="147"/>
      <c r="K396" s="147"/>
    </row>
    <row r="397" spans="1:11" ht="19.5" customHeight="1">
      <c r="A397" s="63" t="s">
        <v>71</v>
      </c>
      <c r="B397" s="13"/>
      <c r="C397" s="146" t="s">
        <v>29</v>
      </c>
      <c r="D397" s="16"/>
      <c r="E397" s="54"/>
      <c r="F397" s="188">
        <f>G148</f>
        <v>0</v>
      </c>
      <c r="G397" s="189"/>
      <c r="H397" s="189"/>
      <c r="I397" s="189"/>
      <c r="J397" s="189"/>
      <c r="K397" s="189"/>
    </row>
    <row r="398" spans="1:11">
      <c r="A398" s="147"/>
      <c r="B398" s="148"/>
      <c r="C398" s="148"/>
      <c r="D398" s="148"/>
      <c r="E398" s="147"/>
      <c r="F398" s="147"/>
      <c r="G398" s="149"/>
      <c r="H398" s="147"/>
      <c r="I398" s="147"/>
      <c r="J398" s="147"/>
      <c r="K398" s="147"/>
    </row>
    <row r="399" spans="1:11" ht="19.5" customHeight="1">
      <c r="A399" s="63" t="s">
        <v>72</v>
      </c>
      <c r="B399" s="13"/>
      <c r="C399" s="146" t="s">
        <v>152</v>
      </c>
      <c r="D399" s="16"/>
      <c r="E399" s="54"/>
      <c r="F399" s="188">
        <f>G201</f>
        <v>0</v>
      </c>
      <c r="G399" s="189"/>
      <c r="H399" s="189"/>
      <c r="I399" s="189"/>
      <c r="J399" s="189"/>
      <c r="K399" s="189"/>
    </row>
    <row r="400" spans="1:11">
      <c r="A400" s="147"/>
      <c r="B400" s="148"/>
      <c r="C400" s="148"/>
      <c r="D400" s="148"/>
      <c r="E400" s="147"/>
      <c r="F400" s="147"/>
      <c r="G400" s="149"/>
      <c r="H400" s="147"/>
      <c r="I400" s="147"/>
      <c r="J400" s="147"/>
      <c r="K400" s="147"/>
    </row>
    <row r="401" spans="1:11" ht="19.5" customHeight="1">
      <c r="A401" s="63" t="s">
        <v>73</v>
      </c>
      <c r="B401" s="13"/>
      <c r="C401" s="146" t="s">
        <v>32</v>
      </c>
      <c r="D401" s="16"/>
      <c r="E401" s="54"/>
      <c r="F401" s="188">
        <f>G248</f>
        <v>0</v>
      </c>
      <c r="G401" s="189"/>
      <c r="H401" s="189"/>
      <c r="I401" s="189"/>
      <c r="J401" s="189"/>
      <c r="K401" s="189"/>
    </row>
    <row r="402" spans="1:11">
      <c r="A402" s="147"/>
      <c r="B402" s="148"/>
      <c r="C402" s="148"/>
      <c r="D402" s="148"/>
      <c r="E402" s="147"/>
      <c r="F402" s="147"/>
      <c r="G402" s="149"/>
      <c r="H402" s="147"/>
      <c r="I402" s="147"/>
      <c r="J402" s="147"/>
      <c r="K402" s="147"/>
    </row>
    <row r="403" spans="1:11" ht="19.5" customHeight="1">
      <c r="A403" s="63" t="s">
        <v>74</v>
      </c>
      <c r="B403" s="13"/>
      <c r="C403" s="146" t="s">
        <v>153</v>
      </c>
      <c r="D403" s="16"/>
      <c r="E403" s="54"/>
      <c r="F403" s="188">
        <f>G265</f>
        <v>0</v>
      </c>
      <c r="G403" s="189"/>
      <c r="H403" s="189"/>
      <c r="I403" s="189"/>
      <c r="J403" s="189"/>
      <c r="K403" s="189"/>
    </row>
    <row r="404" spans="1:11">
      <c r="A404" s="147"/>
      <c r="B404" s="148"/>
      <c r="C404" s="148"/>
      <c r="D404" s="148"/>
      <c r="E404" s="147"/>
      <c r="F404" s="147"/>
      <c r="G404" s="149"/>
      <c r="H404" s="147"/>
      <c r="I404" s="147"/>
      <c r="J404" s="147"/>
      <c r="K404" s="147"/>
    </row>
    <row r="405" spans="1:11" ht="19.5" customHeight="1">
      <c r="A405" s="63" t="s">
        <v>75</v>
      </c>
      <c r="B405" s="13"/>
      <c r="C405" s="146" t="s">
        <v>154</v>
      </c>
      <c r="D405" s="16"/>
      <c r="E405" s="54"/>
      <c r="F405" s="188">
        <f>G302</f>
        <v>0</v>
      </c>
      <c r="G405" s="189"/>
      <c r="H405" s="189"/>
      <c r="I405" s="189"/>
      <c r="J405" s="189"/>
      <c r="K405" s="189"/>
    </row>
    <row r="406" spans="1:11">
      <c r="A406" s="147"/>
      <c r="B406" s="148"/>
      <c r="C406" s="148"/>
      <c r="D406" s="148"/>
      <c r="E406" s="147"/>
      <c r="F406" s="147"/>
      <c r="G406" s="149"/>
      <c r="H406" s="147"/>
      <c r="I406" s="147"/>
      <c r="J406" s="147"/>
      <c r="K406" s="147"/>
    </row>
    <row r="407" spans="1:11" ht="24.75" customHeight="1">
      <c r="A407" s="63" t="s">
        <v>76</v>
      </c>
      <c r="B407" s="13"/>
      <c r="C407" s="150" t="s">
        <v>155</v>
      </c>
      <c r="D407" s="16"/>
      <c r="E407" s="54"/>
      <c r="F407" s="188">
        <f>G342</f>
        <v>0</v>
      </c>
      <c r="G407" s="189"/>
      <c r="H407" s="189"/>
      <c r="I407" s="189"/>
      <c r="J407" s="189"/>
      <c r="K407" s="189"/>
    </row>
    <row r="408" spans="1:11">
      <c r="A408" s="147"/>
      <c r="B408" s="148"/>
      <c r="C408" s="148"/>
      <c r="D408" s="148"/>
      <c r="E408" s="147"/>
      <c r="F408" s="147"/>
      <c r="G408" s="149"/>
      <c r="H408" s="147"/>
      <c r="I408" s="147"/>
      <c r="J408" s="147"/>
      <c r="K408" s="147"/>
    </row>
    <row r="409" spans="1:11" ht="19.5" customHeight="1">
      <c r="A409" s="63" t="s">
        <v>77</v>
      </c>
      <c r="B409" s="13"/>
      <c r="C409" s="146" t="s">
        <v>156</v>
      </c>
      <c r="D409" s="16"/>
      <c r="E409" s="54"/>
      <c r="F409" s="188">
        <f>G386</f>
        <v>0</v>
      </c>
      <c r="G409" s="189"/>
      <c r="H409" s="189"/>
      <c r="I409" s="189"/>
      <c r="J409" s="189"/>
      <c r="K409" s="189"/>
    </row>
    <row r="410" spans="1:11" ht="19.5" customHeight="1">
      <c r="A410" s="71"/>
      <c r="B410" s="11"/>
      <c r="C410" s="70"/>
      <c r="D410" s="13"/>
      <c r="E410" s="69"/>
      <c r="F410" s="143"/>
      <c r="G410" s="144"/>
      <c r="H410" s="145"/>
      <c r="I410" s="145"/>
      <c r="J410" s="145"/>
      <c r="K410" s="145"/>
    </row>
    <row r="411" spans="1:11" ht="19.5" customHeight="1">
      <c r="A411" s="71"/>
      <c r="B411" s="11"/>
      <c r="C411" s="70"/>
      <c r="D411" s="13"/>
      <c r="E411" s="69"/>
      <c r="F411" s="152"/>
      <c r="G411" s="153"/>
      <c r="H411" s="71"/>
      <c r="I411" s="71"/>
      <c r="J411" s="71"/>
      <c r="K411" s="71"/>
    </row>
    <row r="412" spans="1:11" ht="15.75">
      <c r="C412" s="74" t="s">
        <v>158</v>
      </c>
      <c r="D412" s="148"/>
      <c r="E412" s="147"/>
      <c r="F412" s="191">
        <f>F393+F395+F397+F399+F401+F403+F405+F407+F409</f>
        <v>0</v>
      </c>
      <c r="G412" s="192"/>
      <c r="H412" s="192"/>
      <c r="I412" s="192"/>
      <c r="J412" s="192"/>
      <c r="K412" s="192"/>
    </row>
    <row r="413" spans="1:11" ht="15.75">
      <c r="C413" s="74"/>
      <c r="D413" s="148"/>
      <c r="E413" s="147"/>
      <c r="F413" s="147"/>
      <c r="G413" s="190"/>
      <c r="H413" s="190"/>
      <c r="I413" s="190"/>
      <c r="J413" s="190"/>
      <c r="K413" s="190"/>
    </row>
    <row r="414" spans="1:11" ht="15.75">
      <c r="C414" s="74" t="s">
        <v>157</v>
      </c>
      <c r="D414" s="148"/>
      <c r="E414" s="147"/>
      <c r="F414" s="191">
        <f>F412*1.25</f>
        <v>0</v>
      </c>
      <c r="G414" s="192"/>
      <c r="H414" s="192"/>
      <c r="I414" s="192"/>
      <c r="J414" s="192"/>
      <c r="K414" s="192"/>
    </row>
    <row r="415" spans="1:11">
      <c r="C415" s="44"/>
    </row>
  </sheetData>
  <sheetProtection password="CE28" sheet="1" objects="1" scenarios="1" selectLockedCells="1"/>
  <mergeCells count="112">
    <mergeCell ref="G413:K413"/>
    <mergeCell ref="F412:K412"/>
    <mergeCell ref="F414:K414"/>
    <mergeCell ref="F405:K405"/>
    <mergeCell ref="F407:K407"/>
    <mergeCell ref="F409:K409"/>
    <mergeCell ref="F397:K397"/>
    <mergeCell ref="F399:K399"/>
    <mergeCell ref="F401:K401"/>
    <mergeCell ref="F403:K403"/>
    <mergeCell ref="A386:E386"/>
    <mergeCell ref="G386:K386"/>
    <mergeCell ref="A389:K390"/>
    <mergeCell ref="F393:K393"/>
    <mergeCell ref="F395:K395"/>
    <mergeCell ref="C348:K348"/>
    <mergeCell ref="A350:A351"/>
    <mergeCell ref="C350:C351"/>
    <mergeCell ref="E350:E351"/>
    <mergeCell ref="G350:G351"/>
    <mergeCell ref="I350:I351"/>
    <mergeCell ref="K350:K351"/>
    <mergeCell ref="K310:K311"/>
    <mergeCell ref="A342:E342"/>
    <mergeCell ref="G342:K342"/>
    <mergeCell ref="A344:K345"/>
    <mergeCell ref="A346:K346"/>
    <mergeCell ref="A310:A311"/>
    <mergeCell ref="C310:C311"/>
    <mergeCell ref="E310:E311"/>
    <mergeCell ref="G310:G311"/>
    <mergeCell ref="I310:I311"/>
    <mergeCell ref="A302:E302"/>
    <mergeCell ref="G302:K302"/>
    <mergeCell ref="A304:K305"/>
    <mergeCell ref="A306:K306"/>
    <mergeCell ref="C308:K308"/>
    <mergeCell ref="C286:K286"/>
    <mergeCell ref="A287:A288"/>
    <mergeCell ref="C287:C288"/>
    <mergeCell ref="E287:E288"/>
    <mergeCell ref="G287:G288"/>
    <mergeCell ref="I287:I288"/>
    <mergeCell ref="K287:K288"/>
    <mergeCell ref="K257:K258"/>
    <mergeCell ref="A265:E265"/>
    <mergeCell ref="G265:K265"/>
    <mergeCell ref="A283:K284"/>
    <mergeCell ref="A285:K285"/>
    <mergeCell ref="A257:A258"/>
    <mergeCell ref="C257:C258"/>
    <mergeCell ref="E257:E258"/>
    <mergeCell ref="G257:G258"/>
    <mergeCell ref="I257:I258"/>
    <mergeCell ref="A248:E248"/>
    <mergeCell ref="G248:K248"/>
    <mergeCell ref="A251:K252"/>
    <mergeCell ref="A253:K253"/>
    <mergeCell ref="C255:K255"/>
    <mergeCell ref="A228:K228"/>
    <mergeCell ref="C230:K230"/>
    <mergeCell ref="A232:A233"/>
    <mergeCell ref="C232:C233"/>
    <mergeCell ref="E232:E233"/>
    <mergeCell ref="G232:G233"/>
    <mergeCell ref="I232:I233"/>
    <mergeCell ref="K232:K233"/>
    <mergeCell ref="A201:E201"/>
    <mergeCell ref="G201:K201"/>
    <mergeCell ref="A226:K227"/>
    <mergeCell ref="A178:K178"/>
    <mergeCell ref="C180:K180"/>
    <mergeCell ref="A182:A183"/>
    <mergeCell ref="C182:C183"/>
    <mergeCell ref="E182:E183"/>
    <mergeCell ref="G182:G183"/>
    <mergeCell ref="I182:I183"/>
    <mergeCell ref="K182:K183"/>
    <mergeCell ref="A176:K177"/>
    <mergeCell ref="A131:K132"/>
    <mergeCell ref="A133:K133"/>
    <mergeCell ref="C135:K135"/>
    <mergeCell ref="A137:A138"/>
    <mergeCell ref="C137:C138"/>
    <mergeCell ref="E137:E138"/>
    <mergeCell ref="G137:G138"/>
    <mergeCell ref="I137:I138"/>
    <mergeCell ref="K137:K138"/>
    <mergeCell ref="K86:K87"/>
    <mergeCell ref="A121:E121"/>
    <mergeCell ref="G121:K121"/>
    <mergeCell ref="A86:A87"/>
    <mergeCell ref="C86:C87"/>
    <mergeCell ref="E86:E87"/>
    <mergeCell ref="G86:G87"/>
    <mergeCell ref="I86:I87"/>
    <mergeCell ref="A148:E148"/>
    <mergeCell ref="G148:K148"/>
    <mergeCell ref="A54:E54"/>
    <mergeCell ref="G54:K54"/>
    <mergeCell ref="A80:K81"/>
    <mergeCell ref="A82:K82"/>
    <mergeCell ref="C84:K84"/>
    <mergeCell ref="A1:K2"/>
    <mergeCell ref="A3:K3"/>
    <mergeCell ref="C4:K4"/>
    <mergeCell ref="A6:A7"/>
    <mergeCell ref="C6:C7"/>
    <mergeCell ref="E6:E7"/>
    <mergeCell ref="G6:G7"/>
    <mergeCell ref="I6:I7"/>
    <mergeCell ref="K6:K7"/>
  </mergeCells>
  <pageMargins left="0.70866141732283472" right="0.70866141732283472" top="1.299212598425197" bottom="0.55118110236220474" header="0.31496062992125984" footer="0.31496062992125984"/>
  <pageSetup paperSize="9" scale="95" orientation="portrait" r:id="rId1"/>
  <headerFooter>
    <oddHeader xml:space="preserve">&amp;L&amp;"Times New Roman,Uobičajeno"&amp;9Lokacija: Zadar, 
A.Starčevića 11c, VI kat&amp;C&amp;"Times New Roman,Uobičajeno"&amp;9TROŠKOVNIK
Sanacija stana&amp;R&amp;"Times New Roman,Uobičajeno"&amp;9Šifra stana:    
Površina stana: 83,70 m² </oddHeader>
    <oddFooter>&amp;C&amp;8Stranica &amp;P od &amp;N</oddFooter>
  </headerFooter>
  <rowBreaks count="18" manualBreakCount="18">
    <brk id="21" max="10" man="1"/>
    <brk id="42" max="10" man="1"/>
    <brk id="79" max="10" man="1"/>
    <brk id="97" max="10" man="1"/>
    <brk id="114" max="10" man="1"/>
    <brk id="130" max="10" man="1"/>
    <brk id="145" max="10" man="1"/>
    <brk id="175" max="10" man="1"/>
    <brk id="192" max="10" man="1"/>
    <brk id="225" max="10" man="1"/>
    <brk id="250" max="10" man="1"/>
    <brk id="282" max="10" man="1"/>
    <brk id="302" max="10" man="1"/>
    <brk id="324" max="10" man="1"/>
    <brk id="342" max="10" man="1"/>
    <brk id="359" max="10" man="1"/>
    <brk id="373" max="10" man="1"/>
    <brk id="38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Naslovna</vt:lpstr>
      <vt:lpstr>Uvjeti</vt:lpstr>
      <vt:lpstr>troškovnik</vt:lpstr>
      <vt:lpstr>troškovnik!Podrucje_ispisa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Saša Dolenac</cp:lastModifiedBy>
  <cp:lastPrinted>2019-04-19T06:25:17Z</cp:lastPrinted>
  <dcterms:created xsi:type="dcterms:W3CDTF">2014-12-31T09:41:39Z</dcterms:created>
  <dcterms:modified xsi:type="dcterms:W3CDTF">2019-04-19T09:29:41Z</dcterms:modified>
</cp:coreProperties>
</file>